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A0-20.05 " sheetId="1" r:id="rId1"/>
    <sheet name="A3-20.05" sheetId="2" r:id="rId2"/>
    <sheet name="A2-20.05" sheetId="3" r:id="rId3"/>
    <sheet name="A1-20.05" sheetId="4" r:id="rId4"/>
  </sheets>
  <definedNames/>
  <calcPr fullCalcOnLoad="1"/>
</workbook>
</file>

<file path=xl/sharedStrings.xml><?xml version="1.0" encoding="utf-8"?>
<sst xmlns="http://schemas.openxmlformats.org/spreadsheetml/2006/main" count="480" uniqueCount="216">
  <si>
    <t>A3</t>
  </si>
  <si>
    <t>A0</t>
  </si>
  <si>
    <t>A2</t>
  </si>
  <si>
    <t>Judge:</t>
  </si>
  <si>
    <t>Nalle Jansson (SWE)</t>
  </si>
  <si>
    <t>SMALL/MEDIUM/LARGE</t>
  </si>
  <si>
    <t>I course (Jumping )</t>
  </si>
  <si>
    <t xml:space="preserve">I course (Jumping) </t>
  </si>
  <si>
    <t>I course (Agility )</t>
  </si>
  <si>
    <t xml:space="preserve">II course (Agility) </t>
  </si>
  <si>
    <t>III course (Agility)</t>
  </si>
  <si>
    <t xml:space="preserve">II course (Jumping) </t>
  </si>
  <si>
    <t xml:space="preserve">III course (Jumping) </t>
  </si>
  <si>
    <t>Length:</t>
  </si>
  <si>
    <t>Speed:</t>
  </si>
  <si>
    <t>m/s</t>
  </si>
  <si>
    <t>SCT:</t>
  </si>
  <si>
    <t>MCT:</t>
  </si>
  <si>
    <t>MCT</t>
  </si>
  <si>
    <t>TOTAL</t>
  </si>
  <si>
    <t>Nr.</t>
  </si>
  <si>
    <t>Name</t>
  </si>
  <si>
    <t>Dog's name</t>
  </si>
  <si>
    <t>Dog’s breed</t>
  </si>
  <si>
    <t>Fault</t>
  </si>
  <si>
    <t>Time, s</t>
  </si>
  <si>
    <t>Fault points</t>
  </si>
  <si>
    <t>Time penalty</t>
  </si>
  <si>
    <t>Total penalty</t>
  </si>
  <si>
    <t>Place</t>
  </si>
  <si>
    <t>Total time, s</t>
  </si>
  <si>
    <t>SMALL</t>
  </si>
  <si>
    <t>Faults</t>
  </si>
  <si>
    <t>Time</t>
  </si>
  <si>
    <t>Jelena Marzaljuk</t>
  </si>
  <si>
    <t>Luīze Zārberga</t>
  </si>
  <si>
    <t>Jeļena Šķepaste</t>
  </si>
  <si>
    <t>Ju-Ju</t>
  </si>
  <si>
    <t>Petit brabancon</t>
  </si>
  <si>
    <t>Rū</t>
  </si>
  <si>
    <t>CKCS</t>
  </si>
  <si>
    <t>diskv.</t>
  </si>
  <si>
    <t>Winnie</t>
  </si>
  <si>
    <t>Germam spitz</t>
  </si>
  <si>
    <t>Baiba Brutane-Ozolina</t>
  </si>
  <si>
    <t>Džokis</t>
  </si>
  <si>
    <t>Papilon</t>
  </si>
  <si>
    <t>Svetlana Kreslina</t>
  </si>
  <si>
    <t>Ru</t>
  </si>
  <si>
    <t>Sheltie</t>
  </si>
  <si>
    <t>Gunitta Romanovska</t>
  </si>
  <si>
    <t>Greisa</t>
  </si>
  <si>
    <t>Papillon</t>
  </si>
  <si>
    <t>Jeļena Prošina</t>
  </si>
  <si>
    <t>Teira</t>
  </si>
  <si>
    <t>Japan spitz</t>
  </si>
  <si>
    <t>Natali Happonen</t>
  </si>
  <si>
    <t>Astra</t>
  </si>
  <si>
    <t>Jack russell terrier</t>
  </si>
  <si>
    <t>Ruta Garda-Obrumane</t>
  </si>
  <si>
    <t>Reila</t>
  </si>
  <si>
    <t>Margarita Vandāne</t>
  </si>
  <si>
    <t>Berta</t>
  </si>
  <si>
    <t xml:space="preserve">Welsh Corgi Cardigan </t>
  </si>
  <si>
    <t>Diāna Aumeistere</t>
  </si>
  <si>
    <t>Liivika Pärg</t>
  </si>
  <si>
    <t>Blūzs</t>
  </si>
  <si>
    <t>Mirka</t>
  </si>
  <si>
    <t>Scottish terrier</t>
  </si>
  <si>
    <t>Miniature poodle</t>
  </si>
  <si>
    <t>Kristina Šalvīte</t>
  </si>
  <si>
    <t>Gordons</t>
  </si>
  <si>
    <t>Jūlija Kostecka</t>
  </si>
  <si>
    <t>Kira</t>
  </si>
  <si>
    <t>Welsh corgi Cardigan</t>
  </si>
  <si>
    <t>Natalia Tabujeva</t>
  </si>
  <si>
    <t>Capa</t>
  </si>
  <si>
    <t>Small brabant griffon</t>
  </si>
  <si>
    <t>Arta Veisa</t>
  </si>
  <si>
    <t>Tara</t>
  </si>
  <si>
    <t>Anna Paučonoka</t>
  </si>
  <si>
    <t>Marty</t>
  </si>
  <si>
    <t>Mix</t>
  </si>
  <si>
    <t>Marina Bagrova</t>
  </si>
  <si>
    <t>Bently</t>
  </si>
  <si>
    <t>Jūlija Tafinceva-Šaumane</t>
  </si>
  <si>
    <t>Deisy</t>
  </si>
  <si>
    <t>MIX</t>
  </si>
  <si>
    <t>Keida Raamat</t>
  </si>
  <si>
    <t>My</t>
  </si>
  <si>
    <t>MEDIUM</t>
  </si>
  <si>
    <t>Kristīne Pavlovska</t>
  </si>
  <si>
    <t>Ofēlija</t>
  </si>
  <si>
    <t>Sanita Ribzamena</t>
  </si>
  <si>
    <t>Brents</t>
  </si>
  <si>
    <t>Jack Russel terrier</t>
  </si>
  <si>
    <t>Inese Bukovska</t>
  </si>
  <si>
    <t>Soņa</t>
  </si>
  <si>
    <t>Welsh Corgi Pembroke</t>
  </si>
  <si>
    <t>Tesla</t>
  </si>
  <si>
    <t>Külliki Vain</t>
  </si>
  <si>
    <t>Nèra</t>
  </si>
  <si>
    <t>Mudi</t>
  </si>
  <si>
    <t>Jolanta Diča</t>
  </si>
  <si>
    <t>Ami</t>
  </si>
  <si>
    <t>American Cocker Spaniel</t>
  </si>
  <si>
    <t>Jane Tüksammel</t>
  </si>
  <si>
    <t>Pipa</t>
  </si>
  <si>
    <t>Poodle</t>
  </si>
  <si>
    <t>Broderiks</t>
  </si>
  <si>
    <t>Ksenija Diča</t>
  </si>
  <si>
    <t>Reni</t>
  </si>
  <si>
    <t>American cocker spaniel</t>
  </si>
  <si>
    <t>Aleksandra Čuprova</t>
  </si>
  <si>
    <t>Lora</t>
  </si>
  <si>
    <t>Essie</t>
  </si>
  <si>
    <t>Parson russell terrier</t>
  </si>
  <si>
    <t>Svetlana Prokopenko</t>
  </si>
  <si>
    <t>Stels</t>
  </si>
  <si>
    <t>Anda Altgauzena</t>
  </si>
  <si>
    <t>Marko</t>
  </si>
  <si>
    <t>Natalja Garastsenko</t>
  </si>
  <si>
    <t>Indi</t>
  </si>
  <si>
    <t>Border collie</t>
  </si>
  <si>
    <t>Elita Umbraško</t>
  </si>
  <si>
    <t>Leta</t>
  </si>
  <si>
    <t>Jеļena Prošina</t>
  </si>
  <si>
    <t>LARGE</t>
  </si>
  <si>
    <t>Aktuš</t>
  </si>
  <si>
    <t xml:space="preserve">Taivo </t>
  </si>
  <si>
    <t>Dora</t>
  </si>
  <si>
    <t>Tuuli Vaino</t>
  </si>
  <si>
    <t>Zinni</t>
  </si>
  <si>
    <t>Arhipova Natalja</t>
  </si>
  <si>
    <t>Lisa</t>
  </si>
  <si>
    <t>Groenendael</t>
  </si>
  <si>
    <t>Ogrim</t>
  </si>
  <si>
    <t>Reina</t>
  </si>
  <si>
    <t>Motja</t>
  </si>
  <si>
    <t>Undīne Baltruņķe</t>
  </si>
  <si>
    <t>Negra</t>
  </si>
  <si>
    <t>Lista</t>
  </si>
  <si>
    <t>Border colle</t>
  </si>
  <si>
    <t>Natalija Loginova</t>
  </si>
  <si>
    <t>Ella</t>
  </si>
  <si>
    <t>Malinois</t>
  </si>
  <si>
    <t>Jekaterina Akimova</t>
  </si>
  <si>
    <t>Shori</t>
  </si>
  <si>
    <t>Enzo</t>
  </si>
  <si>
    <t>Julija Kampuse</t>
  </si>
  <si>
    <t>Coffee</t>
  </si>
  <si>
    <t xml:space="preserve">Total: </t>
  </si>
  <si>
    <t>Inga Petrova</t>
  </si>
  <si>
    <t>Afa</t>
  </si>
  <si>
    <t>Collie rough</t>
  </si>
  <si>
    <t>Small</t>
  </si>
  <si>
    <t>Jūlija Kampus</t>
  </si>
  <si>
    <t>Kudra</t>
  </si>
  <si>
    <t>Croatian sheepdog</t>
  </si>
  <si>
    <t>Medium</t>
  </si>
  <si>
    <t>Large</t>
  </si>
  <si>
    <t>Meni</t>
  </si>
  <si>
    <t>Bordercollie</t>
  </si>
  <si>
    <t>Linda Breide</t>
  </si>
  <si>
    <t>Nossa</t>
  </si>
  <si>
    <t>Australian Shepherd</t>
  </si>
  <si>
    <t>Natalja prokofjeva</t>
  </si>
  <si>
    <t>Bond</t>
  </si>
  <si>
    <t>Laxmi</t>
  </si>
  <si>
    <t>German pinscher</t>
  </si>
  <si>
    <t>Saara Vällik</t>
  </si>
  <si>
    <t>Edha</t>
  </si>
  <si>
    <t>Ļubova Bukrejeva</t>
  </si>
  <si>
    <t>Meggy</t>
  </si>
  <si>
    <t>Golden retriever</t>
  </si>
  <si>
    <t>Seiko</t>
  </si>
  <si>
    <t>Olli</t>
  </si>
  <si>
    <t>Australian shepherd</t>
  </si>
  <si>
    <t>Piter</t>
  </si>
  <si>
    <t>Ieva Ziemele</t>
  </si>
  <si>
    <t>Diva</t>
  </si>
  <si>
    <t>Sofija Balabka</t>
  </si>
  <si>
    <t>Sheila</t>
  </si>
  <si>
    <t>Braque du Bourbonnais</t>
  </si>
  <si>
    <t>Andrejs Makarovs</t>
  </si>
  <si>
    <t>Flash</t>
  </si>
  <si>
    <t>Borde colloe</t>
  </si>
  <si>
    <t>Liene Poriņa</t>
  </si>
  <si>
    <t>Griks</t>
  </si>
  <si>
    <t xml:space="preserve">A0: </t>
  </si>
  <si>
    <t>Veteran</t>
  </si>
  <si>
    <t>Karīna Grigore</t>
  </si>
  <si>
    <t>Gepa</t>
  </si>
  <si>
    <t>small</t>
  </si>
  <si>
    <t>medium</t>
  </si>
  <si>
    <t>large</t>
  </si>
  <si>
    <t>Laila Kundziņa</t>
  </si>
  <si>
    <t>Reino</t>
  </si>
  <si>
    <t>AST</t>
  </si>
  <si>
    <t>Salsa</t>
  </si>
  <si>
    <t>Chilli</t>
  </si>
  <si>
    <t>Bolt</t>
  </si>
  <si>
    <t>Meium</t>
  </si>
  <si>
    <t>A1</t>
  </si>
  <si>
    <t>Gunita Romanovska</t>
  </si>
  <si>
    <t>Keta</t>
  </si>
  <si>
    <t>Papillons</t>
  </si>
  <si>
    <t>Anija Bileskalne</t>
  </si>
  <si>
    <t>Skoufijs</t>
  </si>
  <si>
    <t>Miniature pincher</t>
  </si>
  <si>
    <t>Žanna Ivanova</t>
  </si>
  <si>
    <t>Freya</t>
  </si>
  <si>
    <t>Valentīns Kuzņecovs-Makarovskis</t>
  </si>
  <si>
    <t>Jey</t>
  </si>
  <si>
    <t>Marina Sidorkina</t>
  </si>
  <si>
    <t>Zetta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</si>
</sst>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"/>
  </numFmts>
  <fonts count="69">
    <font>
      <sz val="10"/>
      <color rgb="FF000000"/>
      <name val="Arial"/>
      <family val="0"/>
    </font>
    <font>
      <sz val="11"/>
      <color indexed="8"/>
      <name val="Calibri"/>
      <family val="2"/>
    </font>
    <font>
      <sz val="9"/>
      <color indexed="8"/>
      <name val="Verdana"/>
      <family val="0"/>
    </font>
    <font>
      <b/>
      <sz val="9"/>
      <color indexed="8"/>
      <name val="Verdana"/>
      <family val="0"/>
    </font>
    <font>
      <b/>
      <sz val="10"/>
      <color indexed="8"/>
      <name val="Arial"/>
      <family val="0"/>
    </font>
    <font>
      <sz val="10"/>
      <color indexed="8"/>
      <name val="Verdana"/>
      <family val="0"/>
    </font>
    <font>
      <sz val="10"/>
      <color indexed="62"/>
      <name val="Arial"/>
      <family val="0"/>
    </font>
    <font>
      <b/>
      <i/>
      <sz val="9"/>
      <color indexed="8"/>
      <name val="Verdana"/>
      <family val="0"/>
    </font>
    <font>
      <sz val="8"/>
      <color indexed="8"/>
      <name val="Verdana"/>
      <family val="0"/>
    </font>
    <font>
      <sz val="10"/>
      <name val="Arial"/>
      <family val="0"/>
    </font>
    <font>
      <sz val="10"/>
      <color indexed="62"/>
      <name val="Verdana"/>
      <family val="0"/>
    </font>
    <font>
      <sz val="9"/>
      <color indexed="62"/>
      <name val="Verdana"/>
      <family val="0"/>
    </font>
    <font>
      <b/>
      <sz val="9"/>
      <color indexed="62"/>
      <name val="Verdana"/>
      <family val="0"/>
    </font>
    <font>
      <sz val="9"/>
      <color indexed="8"/>
      <name val="Arial"/>
      <family val="0"/>
    </font>
    <font>
      <sz val="9"/>
      <name val="Verdana"/>
      <family val="0"/>
    </font>
    <font>
      <b/>
      <sz val="9"/>
      <name val="Verdana"/>
      <family val="0"/>
    </font>
    <font>
      <b/>
      <i/>
      <sz val="9"/>
      <name val="Verdana"/>
      <family val="0"/>
    </font>
    <font>
      <sz val="10"/>
      <color indexed="22"/>
      <name val="Arial"/>
      <family val="0"/>
    </font>
    <font>
      <sz val="9"/>
      <color indexed="10"/>
      <name val="Verdana"/>
      <family val="0"/>
    </font>
    <font>
      <sz val="9"/>
      <color indexed="18"/>
      <name val="Verdana"/>
      <family val="0"/>
    </font>
    <font>
      <sz val="10"/>
      <name val="Verdan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0"/>
    </font>
    <font>
      <b/>
      <sz val="9"/>
      <color rgb="FF000000"/>
      <name val="Verdana"/>
      <family val="0"/>
    </font>
    <font>
      <b/>
      <sz val="10"/>
      <color rgb="FF000000"/>
      <name val="Arial"/>
      <family val="0"/>
    </font>
    <font>
      <sz val="10"/>
      <color rgb="FF000000"/>
      <name val="Verdana"/>
      <family val="0"/>
    </font>
    <font>
      <sz val="10"/>
      <color rgb="FF4472C4"/>
      <name val="Arial"/>
      <family val="0"/>
    </font>
    <font>
      <b/>
      <i/>
      <sz val="9"/>
      <color rgb="FF000000"/>
      <name val="Verdana"/>
      <family val="0"/>
    </font>
    <font>
      <sz val="8"/>
      <color rgb="FF000000"/>
      <name val="Verdana"/>
      <family val="0"/>
    </font>
    <font>
      <sz val="10"/>
      <color rgb="FF4472C4"/>
      <name val="Verdana"/>
      <family val="0"/>
    </font>
    <font>
      <sz val="9"/>
      <color rgb="FF4472C4"/>
      <name val="Verdana"/>
      <family val="0"/>
    </font>
    <font>
      <b/>
      <sz val="9"/>
      <color rgb="FF4472C4"/>
      <name val="Verdana"/>
      <family val="0"/>
    </font>
    <font>
      <sz val="9"/>
      <color rgb="FF000000"/>
      <name val="Arial"/>
      <family val="0"/>
    </font>
    <font>
      <sz val="10"/>
      <color rgb="FFCCCCCC"/>
      <name val="Arial"/>
      <family val="0"/>
    </font>
    <font>
      <sz val="9"/>
      <color rgb="FFFF0000"/>
      <name val="Verdana"/>
      <family val="0"/>
    </font>
    <font>
      <sz val="9"/>
      <color rgb="FF000080"/>
      <name val="Verdana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14" fontId="56" fillId="0" borderId="0" xfId="0" applyNumberFormat="1" applyFont="1" applyAlignment="1">
      <alignment horizontal="center"/>
    </xf>
    <xf numFmtId="164" fontId="56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60" fillId="0" borderId="10" xfId="0" applyFont="1" applyBorder="1" applyAlignment="1">
      <alignment horizontal="left"/>
    </xf>
    <xf numFmtId="14" fontId="56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60" fillId="0" borderId="0" xfId="0" applyFont="1" applyAlignment="1">
      <alignment horizontal="left"/>
    </xf>
    <xf numFmtId="0" fontId="55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left"/>
    </xf>
    <xf numFmtId="0" fontId="55" fillId="0" borderId="11" xfId="0" applyFont="1" applyBorder="1" applyAlignment="1">
      <alignment horizontal="right"/>
    </xf>
    <xf numFmtId="0" fontId="60" fillId="33" borderId="11" xfId="0" applyFont="1" applyFill="1" applyBorder="1" applyAlignment="1">
      <alignment horizontal="center"/>
    </xf>
    <xf numFmtId="2" fontId="60" fillId="33" borderId="11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horizontal="left"/>
    </xf>
    <xf numFmtId="0" fontId="61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60" fillId="33" borderId="11" xfId="0" applyNumberFormat="1" applyFont="1" applyFill="1" applyBorder="1" applyAlignment="1">
      <alignment horizont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56" fillId="34" borderId="11" xfId="0" applyFont="1" applyFill="1" applyBorder="1" applyAlignment="1">
      <alignment vertical="center"/>
    </xf>
    <xf numFmtId="0" fontId="55" fillId="34" borderId="11" xfId="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/>
    </xf>
    <xf numFmtId="0" fontId="55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55" fillId="33" borderId="11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2" fontId="55" fillId="36" borderId="11" xfId="0" applyNumberFormat="1" applyFont="1" applyFill="1" applyBorder="1" applyAlignment="1">
      <alignment horizontal="center" vertical="center"/>
    </xf>
    <xf numFmtId="2" fontId="55" fillId="37" borderId="11" xfId="0" applyNumberFormat="1" applyFont="1" applyFill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/>
    </xf>
    <xf numFmtId="2" fontId="55" fillId="33" borderId="11" xfId="0" applyNumberFormat="1" applyFont="1" applyFill="1" applyBorder="1" applyAlignment="1">
      <alignment horizontal="center" vertical="center"/>
    </xf>
    <xf numFmtId="1" fontId="56" fillId="36" borderId="11" xfId="0" applyNumberFormat="1" applyFont="1" applyFill="1" applyBorder="1" applyAlignment="1">
      <alignment horizontal="center" vertical="center"/>
    </xf>
    <xf numFmtId="2" fontId="56" fillId="37" borderId="11" xfId="0" applyNumberFormat="1" applyFont="1" applyFill="1" applyBorder="1" applyAlignment="1">
      <alignment vertical="center"/>
    </xf>
    <xf numFmtId="0" fontId="56" fillId="36" borderId="11" xfId="0" applyFont="1" applyFill="1" applyBorder="1" applyAlignment="1">
      <alignment horizontal="center" vertical="center"/>
    </xf>
    <xf numFmtId="1" fontId="56" fillId="0" borderId="17" xfId="0" applyNumberFormat="1" applyFont="1" applyBorder="1" applyAlignment="1">
      <alignment horizontal="center" vertical="center"/>
    </xf>
    <xf numFmtId="2" fontId="55" fillId="37" borderId="12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0" fillId="38" borderId="0" xfId="0" applyFont="1" applyFill="1" applyBorder="1" applyAlignment="1">
      <alignment/>
    </xf>
    <xf numFmtId="0" fontId="55" fillId="35" borderId="12" xfId="0" applyFont="1" applyFill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2" fontId="55" fillId="36" borderId="16" xfId="0" applyNumberFormat="1" applyFont="1" applyFill="1" applyBorder="1" applyAlignment="1">
      <alignment horizontal="center" vertical="center"/>
    </xf>
    <xf numFmtId="0" fontId="55" fillId="39" borderId="11" xfId="0" applyFont="1" applyFill="1" applyBorder="1" applyAlignment="1">
      <alignment horizontal="center" vertical="center"/>
    </xf>
    <xf numFmtId="2" fontId="55" fillId="39" borderId="11" xfId="0" applyNumberFormat="1" applyFont="1" applyFill="1" applyBorder="1" applyAlignment="1">
      <alignment horizontal="center" vertical="center"/>
    </xf>
    <xf numFmtId="1" fontId="56" fillId="39" borderId="11" xfId="0" applyNumberFormat="1" applyFont="1" applyFill="1" applyBorder="1" applyAlignment="1">
      <alignment horizontal="center" vertical="center"/>
    </xf>
    <xf numFmtId="2" fontId="56" fillId="39" borderId="11" xfId="0" applyNumberFormat="1" applyFont="1" applyFill="1" applyBorder="1" applyAlignment="1">
      <alignment vertical="center"/>
    </xf>
    <xf numFmtId="0" fontId="57" fillId="39" borderId="12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58" fillId="38" borderId="11" xfId="0" applyFont="1" applyFill="1" applyBorder="1" applyAlignment="1">
      <alignment vertical="center"/>
    </xf>
    <xf numFmtId="0" fontId="58" fillId="38" borderId="11" xfId="0" applyFont="1" applyFill="1" applyBorder="1" applyAlignment="1">
      <alignment/>
    </xf>
    <xf numFmtId="2" fontId="56" fillId="36" borderId="11" xfId="0" applyNumberFormat="1" applyFont="1" applyFill="1" applyBorder="1" applyAlignment="1">
      <alignment horizontal="center" vertical="center"/>
    </xf>
    <xf numFmtId="0" fontId="57" fillId="38" borderId="1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57" fillId="0" borderId="12" xfId="0" applyFont="1" applyBorder="1" applyAlignment="1">
      <alignment/>
    </xf>
    <xf numFmtId="0" fontId="57" fillId="39" borderId="12" xfId="0" applyFont="1" applyFill="1" applyBorder="1" applyAlignment="1">
      <alignment/>
    </xf>
    <xf numFmtId="1" fontId="56" fillId="36" borderId="12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41" borderId="11" xfId="0" applyFont="1" applyFill="1" applyBorder="1" applyAlignment="1">
      <alignment horizontal="center" vertical="center"/>
    </xf>
    <xf numFmtId="1" fontId="56" fillId="41" borderId="11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center" vertical="center"/>
    </xf>
    <xf numFmtId="2" fontId="63" fillId="0" borderId="0" xfId="0" applyNumberFormat="1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0" fontId="55" fillId="42" borderId="11" xfId="0" applyFont="1" applyFill="1" applyBorder="1" applyAlignment="1">
      <alignment horizontal="center" vertical="center"/>
    </xf>
    <xf numFmtId="0" fontId="65" fillId="0" borderId="0" xfId="0" applyFont="1" applyAlignment="1">
      <alignment wrapText="1"/>
    </xf>
    <xf numFmtId="0" fontId="55" fillId="43" borderId="11" xfId="0" applyFont="1" applyFill="1" applyBorder="1" applyAlignment="1">
      <alignment horizontal="center" vertical="center"/>
    </xf>
    <xf numFmtId="2" fontId="55" fillId="43" borderId="11" xfId="0" applyNumberFormat="1" applyFont="1" applyFill="1" applyBorder="1" applyAlignment="1">
      <alignment horizontal="center" vertical="center"/>
    </xf>
    <xf numFmtId="1" fontId="56" fillId="43" borderId="11" xfId="0" applyNumberFormat="1" applyFont="1" applyFill="1" applyBorder="1" applyAlignment="1">
      <alignment horizontal="center" vertical="center"/>
    </xf>
    <xf numFmtId="2" fontId="56" fillId="43" borderId="11" xfId="0" applyNumberFormat="1" applyFont="1" applyFill="1" applyBorder="1" applyAlignment="1">
      <alignment vertical="center"/>
    </xf>
    <xf numFmtId="0" fontId="57" fillId="43" borderId="12" xfId="0" applyFont="1" applyFill="1" applyBorder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0" xfId="0" applyFont="1" applyAlignment="1">
      <alignment horizontal="left"/>
    </xf>
    <xf numFmtId="14" fontId="15" fillId="0" borderId="0" xfId="0" applyNumberFormat="1" applyFont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right"/>
    </xf>
    <xf numFmtId="0" fontId="16" fillId="33" borderId="11" xfId="0" applyFont="1" applyFill="1" applyBorder="1" applyAlignment="1">
      <alignment horizontal="center"/>
    </xf>
    <xf numFmtId="2" fontId="16" fillId="33" borderId="11" xfId="0" applyNumberFormat="1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left"/>
    </xf>
    <xf numFmtId="0" fontId="15" fillId="0" borderId="11" xfId="0" applyFont="1" applyBorder="1" applyAlignment="1">
      <alignment vertical="center"/>
    </xf>
    <xf numFmtId="2" fontId="16" fillId="33" borderId="12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vertical="center"/>
    </xf>
    <xf numFmtId="0" fontId="14" fillId="34" borderId="11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14" fillId="44" borderId="1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2" fontId="67" fillId="0" borderId="11" xfId="0" applyNumberFormat="1" applyFont="1" applyBorder="1" applyAlignment="1">
      <alignment horizontal="center" vertical="center"/>
    </xf>
    <xf numFmtId="2" fontId="68" fillId="37" borderId="11" xfId="0" applyNumberFormat="1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 horizontal="center" vertical="center"/>
    </xf>
    <xf numFmtId="2" fontId="67" fillId="36" borderId="11" xfId="0" applyNumberFormat="1" applyFont="1" applyFill="1" applyBorder="1" applyAlignment="1">
      <alignment horizontal="center" vertical="center"/>
    </xf>
    <xf numFmtId="2" fontId="68" fillId="36" borderId="11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9" fillId="45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45" borderId="11" xfId="0" applyFont="1" applyFill="1" applyBorder="1" applyAlignment="1">
      <alignment/>
    </xf>
    <xf numFmtId="0" fontId="14" fillId="46" borderId="11" xfId="0" applyFont="1" applyFill="1" applyBorder="1" applyAlignment="1">
      <alignment horizontal="center" vertical="center"/>
    </xf>
    <xf numFmtId="2" fontId="56" fillId="36" borderId="1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40" borderId="0" xfId="0" applyFont="1" applyFill="1" applyBorder="1" applyAlignment="1">
      <alignment horizontal="center"/>
    </xf>
    <xf numFmtId="0" fontId="14" fillId="40" borderId="0" xfId="0" applyFont="1" applyFill="1" applyBorder="1" applyAlignment="1">
      <alignment horizontal="center" vertical="center"/>
    </xf>
    <xf numFmtId="0" fontId="67" fillId="40" borderId="0" xfId="0" applyFont="1" applyFill="1" applyBorder="1" applyAlignment="1">
      <alignment horizontal="center" vertical="center"/>
    </xf>
    <xf numFmtId="2" fontId="67" fillId="40" borderId="0" xfId="0" applyNumberFormat="1" applyFont="1" applyFill="1" applyBorder="1" applyAlignment="1">
      <alignment horizontal="center" vertical="center"/>
    </xf>
    <xf numFmtId="2" fontId="68" fillId="40" borderId="0" xfId="0" applyNumberFormat="1" applyFont="1" applyFill="1" applyBorder="1" applyAlignment="1">
      <alignment horizontal="center" vertical="center"/>
    </xf>
    <xf numFmtId="1" fontId="56" fillId="40" borderId="0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56" fillId="34" borderId="12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left"/>
    </xf>
    <xf numFmtId="0" fontId="56" fillId="34" borderId="18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5" fillId="34" borderId="1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CCFFFF"/>
          <bgColor rgb="FFCCFFFF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14.421875" defaultRowHeight="15" customHeight="1"/>
  <cols>
    <col min="1" max="1" width="3.8515625" style="0" customWidth="1"/>
    <col min="2" max="2" width="17.8515625" style="0" customWidth="1"/>
    <col min="3" max="3" width="8.140625" style="0" customWidth="1"/>
    <col min="4" max="4" width="9.7109375" style="0" customWidth="1"/>
    <col min="5" max="5" width="5.7109375" style="0" customWidth="1"/>
    <col min="6" max="6" width="6.421875" style="0" customWidth="1"/>
    <col min="7" max="7" width="5.421875" style="0" customWidth="1"/>
    <col min="8" max="8" width="6.57421875" style="0" customWidth="1"/>
    <col min="9" max="9" width="7.28125" style="0" customWidth="1"/>
    <col min="10" max="10" width="5.140625" style="0" customWidth="1"/>
    <col min="11" max="11" width="5.28125" style="0" customWidth="1"/>
    <col min="12" max="12" width="6.7109375" style="0" customWidth="1"/>
    <col min="13" max="13" width="4.57421875" style="0" customWidth="1"/>
    <col min="14" max="14" width="7.00390625" style="0" customWidth="1"/>
    <col min="15" max="15" width="7.28125" style="0" customWidth="1"/>
    <col min="16" max="16" width="4.8515625" style="0" customWidth="1"/>
    <col min="17" max="17" width="9.140625" style="0" customWidth="1"/>
    <col min="18" max="18" width="9.00390625" style="0" customWidth="1"/>
    <col min="19" max="19" width="6.8515625" style="0" customWidth="1"/>
    <col min="20" max="26" width="9.140625" style="0" customWidth="1"/>
  </cols>
  <sheetData>
    <row r="1" spans="1:26" ht="24.75" customHeight="1">
      <c r="A1" s="1"/>
      <c r="B1" s="2" t="s">
        <v>1</v>
      </c>
      <c r="C1" s="3"/>
      <c r="D1" s="4">
        <v>42875</v>
      </c>
      <c r="E1" s="5"/>
      <c r="F1" s="1"/>
      <c r="G1" s="1"/>
      <c r="H1" s="1"/>
      <c r="I1" s="1"/>
      <c r="J1" s="1"/>
      <c r="K1" s="2"/>
      <c r="L1" s="2"/>
      <c r="M1" s="2"/>
      <c r="N1" s="6" t="s">
        <v>3</v>
      </c>
      <c r="O1" s="7" t="s">
        <v>4</v>
      </c>
      <c r="P1" s="2"/>
      <c r="Q1" s="9"/>
      <c r="R1" s="9"/>
      <c r="S1" s="8"/>
      <c r="T1" s="10"/>
      <c r="U1" s="10"/>
      <c r="V1" s="10"/>
      <c r="W1" s="10"/>
      <c r="X1" s="10"/>
      <c r="Y1" s="10"/>
      <c r="Z1" s="10"/>
    </row>
    <row r="2" spans="1:26" ht="13.5" customHeight="1">
      <c r="A2" s="1"/>
      <c r="B2" s="11" t="s">
        <v>5</v>
      </c>
      <c r="C2" s="12"/>
      <c r="D2" s="13"/>
      <c r="E2" s="14" t="s">
        <v>7</v>
      </c>
      <c r="F2" s="15"/>
      <c r="G2" s="16"/>
      <c r="H2" s="16"/>
      <c r="I2" s="16"/>
      <c r="J2" s="1"/>
      <c r="K2" s="17" t="s">
        <v>11</v>
      </c>
      <c r="L2" s="3"/>
      <c r="M2" s="1"/>
      <c r="N2" s="1"/>
      <c r="O2" s="1"/>
      <c r="P2" s="12"/>
      <c r="Q2" s="9"/>
      <c r="R2" s="9"/>
      <c r="S2" s="8"/>
      <c r="T2" s="10"/>
      <c r="U2" s="10"/>
      <c r="V2" s="10"/>
      <c r="W2" s="10"/>
      <c r="X2" s="10"/>
      <c r="Y2" s="10"/>
      <c r="Z2" s="10"/>
    </row>
    <row r="3" spans="1:26" ht="13.5" customHeight="1">
      <c r="A3" s="18"/>
      <c r="B3" s="19"/>
      <c r="C3" s="20"/>
      <c r="D3" s="21"/>
      <c r="E3" s="22" t="s">
        <v>13</v>
      </c>
      <c r="F3" s="23">
        <v>101</v>
      </c>
      <c r="G3" s="18" t="s">
        <v>14</v>
      </c>
      <c r="H3" s="23">
        <v>3</v>
      </c>
      <c r="I3" s="21" t="s">
        <v>15</v>
      </c>
      <c r="J3" s="21"/>
      <c r="K3" s="22" t="s">
        <v>13</v>
      </c>
      <c r="L3" s="23">
        <v>101</v>
      </c>
      <c r="M3" s="18" t="s">
        <v>14</v>
      </c>
      <c r="N3" s="23">
        <v>3</v>
      </c>
      <c r="O3" s="21" t="s">
        <v>15</v>
      </c>
      <c r="P3" s="20"/>
      <c r="Q3" s="27"/>
      <c r="R3" s="28"/>
      <c r="S3" s="29"/>
      <c r="T3" s="10"/>
      <c r="U3" s="10"/>
      <c r="V3" s="10"/>
      <c r="W3" s="10"/>
      <c r="X3" s="10"/>
      <c r="Y3" s="10"/>
      <c r="Z3" s="10"/>
    </row>
    <row r="4" spans="1:26" ht="14.25" customHeight="1">
      <c r="A4" s="25"/>
      <c r="B4" s="163"/>
      <c r="C4" s="161"/>
      <c r="D4" s="21"/>
      <c r="E4" s="26"/>
      <c r="F4" s="22" t="s">
        <v>16</v>
      </c>
      <c r="G4" s="23">
        <f>F3/H3</f>
        <v>33.666666666666664</v>
      </c>
      <c r="H4" s="22" t="s">
        <v>17</v>
      </c>
      <c r="I4" s="30">
        <f>G4*2</f>
        <v>67.33333333333333</v>
      </c>
      <c r="J4" s="31"/>
      <c r="K4" s="26"/>
      <c r="L4" s="22" t="s">
        <v>16</v>
      </c>
      <c r="M4" s="23">
        <f>L3/N3</f>
        <v>33.666666666666664</v>
      </c>
      <c r="N4" s="22" t="s">
        <v>18</v>
      </c>
      <c r="O4" s="30">
        <f>M4*2</f>
        <v>67.33333333333333</v>
      </c>
      <c r="P4" s="20"/>
      <c r="Q4" s="159" t="s">
        <v>19</v>
      </c>
      <c r="R4" s="160"/>
      <c r="S4" s="161"/>
      <c r="T4" s="10"/>
      <c r="U4" s="10"/>
      <c r="V4" s="10"/>
      <c r="W4" s="10"/>
      <c r="X4" s="10"/>
      <c r="Y4" s="10"/>
      <c r="Z4" s="10"/>
    </row>
    <row r="5" spans="1:26" ht="30.75" customHeight="1">
      <c r="A5" s="33" t="s">
        <v>20</v>
      </c>
      <c r="B5" s="35" t="s">
        <v>21</v>
      </c>
      <c r="C5" s="35" t="s">
        <v>22</v>
      </c>
      <c r="D5" s="36" t="s">
        <v>23</v>
      </c>
      <c r="E5" s="37" t="s">
        <v>24</v>
      </c>
      <c r="F5" s="33" t="s">
        <v>25</v>
      </c>
      <c r="G5" s="33" t="s">
        <v>26</v>
      </c>
      <c r="H5" s="33" t="s">
        <v>27</v>
      </c>
      <c r="I5" s="33" t="s">
        <v>28</v>
      </c>
      <c r="J5" s="37" t="s">
        <v>29</v>
      </c>
      <c r="K5" s="37" t="s">
        <v>24</v>
      </c>
      <c r="L5" s="33" t="s">
        <v>25</v>
      </c>
      <c r="M5" s="33" t="s">
        <v>26</v>
      </c>
      <c r="N5" s="33" t="s">
        <v>27</v>
      </c>
      <c r="O5" s="33" t="s">
        <v>28</v>
      </c>
      <c r="P5" s="37" t="s">
        <v>29</v>
      </c>
      <c r="Q5" s="38" t="s">
        <v>30</v>
      </c>
      <c r="R5" s="38" t="s">
        <v>28</v>
      </c>
      <c r="S5" s="40" t="s">
        <v>29</v>
      </c>
      <c r="T5" s="10"/>
      <c r="U5" s="10"/>
      <c r="V5" s="10"/>
      <c r="W5" s="10"/>
      <c r="X5" s="10"/>
      <c r="Y5" s="10"/>
      <c r="Z5" s="10"/>
    </row>
    <row r="6" spans="1:26" ht="14.25" customHeight="1">
      <c r="A6" s="41"/>
      <c r="B6" s="162" t="s">
        <v>31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43"/>
      <c r="R6" s="28"/>
      <c r="S6" s="29"/>
      <c r="T6" s="10"/>
      <c r="U6" s="10"/>
      <c r="V6" s="10"/>
      <c r="W6" s="10"/>
      <c r="X6" s="10"/>
      <c r="Y6" s="10"/>
      <c r="Z6" s="10"/>
    </row>
    <row r="7" spans="1:26" ht="19.5" customHeight="1">
      <c r="A7" s="44">
        <v>1</v>
      </c>
      <c r="B7" s="45" t="s">
        <v>35</v>
      </c>
      <c r="C7" s="45" t="s">
        <v>39</v>
      </c>
      <c r="D7" s="45" t="s">
        <v>40</v>
      </c>
      <c r="E7" s="46" t="s">
        <v>41</v>
      </c>
      <c r="F7" s="46"/>
      <c r="G7" s="48">
        <f aca="true" t="shared" si="0" ref="G7:G19">IF(OR(E7="diskv.",E7="ns"),100,5*E7)</f>
        <v>100</v>
      </c>
      <c r="H7" s="49">
        <f aca="true" t="shared" si="1" ref="H7:H19">IF(F7="-","-",(IF(F7&gt;I$4,"diskv.",IF(F7&gt;G$4,F7-G$4,0))))</f>
        <v>0</v>
      </c>
      <c r="I7" s="51">
        <f aca="true" t="shared" si="2" ref="I7:I19">IF(OR(E7="diskv.",E7="ns",H7="diskv."),100,G7+H7)</f>
        <v>100</v>
      </c>
      <c r="J7" s="52"/>
      <c r="K7" s="46"/>
      <c r="L7" s="53">
        <v>19.9</v>
      </c>
      <c r="M7" s="48">
        <f aca="true" t="shared" si="3" ref="M7:M19">IF(OR(K7="diskv.",K7="ns"),100,5*K7)</f>
        <v>0</v>
      </c>
      <c r="N7" s="49">
        <f aca="true" t="shared" si="4" ref="N7:N19">IF(L7="-","-",(IF(L7&gt;O$4,"diskv.",IF(L7&gt;M$4,L7-M$4,0))))</f>
        <v>0</v>
      </c>
      <c r="O7" s="51">
        <f aca="true" t="shared" si="5" ref="O7:O19">IF(OR(K7="diskv.",K7="ns",N7="diskv."),100,M7+N7)</f>
        <v>0</v>
      </c>
      <c r="P7" s="52">
        <v>1</v>
      </c>
      <c r="Q7" s="49">
        <f aca="true" t="shared" si="6" ref="Q7:Q19">F7+L7</f>
        <v>19.9</v>
      </c>
      <c r="R7" s="55">
        <f aca="true" t="shared" si="7" ref="R7:R19">I7+O7</f>
        <v>100</v>
      </c>
      <c r="S7" s="32">
        <v>10</v>
      </c>
      <c r="T7" s="10"/>
      <c r="U7" s="10"/>
      <c r="V7" s="10"/>
      <c r="W7" s="10"/>
      <c r="X7" s="10"/>
      <c r="Y7" s="10"/>
      <c r="Z7" s="10"/>
    </row>
    <row r="8" spans="1:26" ht="19.5" customHeight="1">
      <c r="A8" s="44">
        <v>2</v>
      </c>
      <c r="B8" s="45" t="s">
        <v>44</v>
      </c>
      <c r="C8" s="45" t="s">
        <v>45</v>
      </c>
      <c r="D8" s="45" t="s">
        <v>46</v>
      </c>
      <c r="E8" s="46" t="s">
        <v>41</v>
      </c>
      <c r="F8" s="46"/>
      <c r="G8" s="48">
        <f t="shared" si="0"/>
        <v>100</v>
      </c>
      <c r="H8" s="49">
        <f t="shared" si="1"/>
        <v>0</v>
      </c>
      <c r="I8" s="51">
        <f t="shared" si="2"/>
        <v>100</v>
      </c>
      <c r="J8" s="52"/>
      <c r="K8" s="46"/>
      <c r="L8" s="53">
        <v>50.52</v>
      </c>
      <c r="M8" s="48">
        <f t="shared" si="3"/>
        <v>0</v>
      </c>
      <c r="N8" s="49">
        <f t="shared" si="4"/>
        <v>16.85333333333334</v>
      </c>
      <c r="O8" s="51">
        <f t="shared" si="5"/>
        <v>16.85333333333334</v>
      </c>
      <c r="P8" s="52">
        <v>10</v>
      </c>
      <c r="Q8" s="49">
        <f t="shared" si="6"/>
        <v>50.52</v>
      </c>
      <c r="R8" s="55">
        <f t="shared" si="7"/>
        <v>116.85333333333334</v>
      </c>
      <c r="S8" s="32">
        <v>12</v>
      </c>
      <c r="T8" s="10"/>
      <c r="U8" s="10"/>
      <c r="V8" s="10"/>
      <c r="W8" s="10"/>
      <c r="X8" s="10"/>
      <c r="Y8" s="10"/>
      <c r="Z8" s="10"/>
    </row>
    <row r="9" spans="1:26" ht="19.5" customHeight="1">
      <c r="A9" s="44">
        <v>3</v>
      </c>
      <c r="B9" s="45" t="s">
        <v>50</v>
      </c>
      <c r="C9" s="45" t="s">
        <v>51</v>
      </c>
      <c r="D9" s="45" t="s">
        <v>52</v>
      </c>
      <c r="E9" s="46"/>
      <c r="F9" s="46">
        <v>25.24</v>
      </c>
      <c r="G9" s="48">
        <f t="shared" si="0"/>
        <v>0</v>
      </c>
      <c r="H9" s="49">
        <f t="shared" si="1"/>
        <v>0</v>
      </c>
      <c r="I9" s="51">
        <f t="shared" si="2"/>
        <v>0</v>
      </c>
      <c r="J9" s="52">
        <v>4</v>
      </c>
      <c r="K9" s="46"/>
      <c r="L9" s="53">
        <v>24.17</v>
      </c>
      <c r="M9" s="48">
        <f t="shared" si="3"/>
        <v>0</v>
      </c>
      <c r="N9" s="49">
        <f t="shared" si="4"/>
        <v>0</v>
      </c>
      <c r="O9" s="51">
        <f t="shared" si="5"/>
        <v>0</v>
      </c>
      <c r="P9" s="52">
        <v>4</v>
      </c>
      <c r="Q9" s="49">
        <f t="shared" si="6"/>
        <v>49.41</v>
      </c>
      <c r="R9" s="55">
        <f t="shared" si="7"/>
        <v>0</v>
      </c>
      <c r="S9" s="32">
        <v>4</v>
      </c>
      <c r="T9" s="10"/>
      <c r="U9" s="10"/>
      <c r="V9" s="10"/>
      <c r="W9" s="10"/>
      <c r="X9" s="10"/>
      <c r="Y9" s="10"/>
      <c r="Z9" s="10"/>
    </row>
    <row r="10" spans="1:26" ht="19.5" customHeight="1">
      <c r="A10" s="44">
        <v>4</v>
      </c>
      <c r="B10" s="45" t="s">
        <v>56</v>
      </c>
      <c r="C10" s="45" t="s">
        <v>57</v>
      </c>
      <c r="D10" s="45" t="s">
        <v>58</v>
      </c>
      <c r="E10" s="46">
        <v>3</v>
      </c>
      <c r="F10" s="46">
        <v>24.35</v>
      </c>
      <c r="G10" s="48">
        <f t="shared" si="0"/>
        <v>15</v>
      </c>
      <c r="H10" s="49">
        <f t="shared" si="1"/>
        <v>0</v>
      </c>
      <c r="I10" s="51">
        <f t="shared" si="2"/>
        <v>15</v>
      </c>
      <c r="J10" s="52">
        <v>10</v>
      </c>
      <c r="K10" s="46" t="s">
        <v>41</v>
      </c>
      <c r="L10" s="53"/>
      <c r="M10" s="48">
        <f t="shared" si="3"/>
        <v>100</v>
      </c>
      <c r="N10" s="49">
        <f t="shared" si="4"/>
        <v>0</v>
      </c>
      <c r="O10" s="51">
        <f t="shared" si="5"/>
        <v>100</v>
      </c>
      <c r="P10" s="52"/>
      <c r="Q10" s="49">
        <f t="shared" si="6"/>
        <v>24.35</v>
      </c>
      <c r="R10" s="55">
        <f t="shared" si="7"/>
        <v>115</v>
      </c>
      <c r="S10" s="32">
        <v>11</v>
      </c>
      <c r="T10" s="10"/>
      <c r="U10" s="10"/>
      <c r="V10" s="10"/>
      <c r="W10" s="10"/>
      <c r="X10" s="10"/>
      <c r="Y10" s="10"/>
      <c r="Z10" s="10"/>
    </row>
    <row r="11" spans="1:26" ht="19.5" customHeight="1">
      <c r="A11" s="44">
        <v>5</v>
      </c>
      <c r="B11" s="45" t="s">
        <v>61</v>
      </c>
      <c r="C11" s="45" t="s">
        <v>62</v>
      </c>
      <c r="D11" s="45" t="s">
        <v>63</v>
      </c>
      <c r="E11" s="46"/>
      <c r="F11" s="46">
        <v>24.91</v>
      </c>
      <c r="G11" s="48">
        <f t="shared" si="0"/>
        <v>0</v>
      </c>
      <c r="H11" s="49">
        <f t="shared" si="1"/>
        <v>0</v>
      </c>
      <c r="I11" s="51">
        <f t="shared" si="2"/>
        <v>0</v>
      </c>
      <c r="J11" s="52">
        <v>3</v>
      </c>
      <c r="K11" s="46"/>
      <c r="L11" s="53">
        <v>23.13</v>
      </c>
      <c r="M11" s="48">
        <f t="shared" si="3"/>
        <v>0</v>
      </c>
      <c r="N11" s="49">
        <f t="shared" si="4"/>
        <v>0</v>
      </c>
      <c r="O11" s="51">
        <f t="shared" si="5"/>
        <v>0</v>
      </c>
      <c r="P11" s="52">
        <v>2</v>
      </c>
      <c r="Q11" s="49">
        <f t="shared" si="6"/>
        <v>48.04</v>
      </c>
      <c r="R11" s="55">
        <f t="shared" si="7"/>
        <v>0</v>
      </c>
      <c r="S11" s="32">
        <v>1</v>
      </c>
      <c r="T11" s="10"/>
      <c r="U11" s="10"/>
      <c r="V11" s="10"/>
      <c r="W11" s="10"/>
      <c r="X11" s="10"/>
      <c r="Y11" s="10"/>
      <c r="Z11" s="10"/>
    </row>
    <row r="12" spans="1:26" ht="19.5" customHeight="1">
      <c r="A12" s="44">
        <v>6</v>
      </c>
      <c r="B12" s="45" t="s">
        <v>70</v>
      </c>
      <c r="C12" s="45" t="s">
        <v>71</v>
      </c>
      <c r="D12" s="45" t="s">
        <v>46</v>
      </c>
      <c r="E12" s="46"/>
      <c r="F12" s="46">
        <v>28.13</v>
      </c>
      <c r="G12" s="48">
        <f t="shared" si="0"/>
        <v>0</v>
      </c>
      <c r="H12" s="49">
        <f t="shared" si="1"/>
        <v>0</v>
      </c>
      <c r="I12" s="51">
        <f t="shared" si="2"/>
        <v>0</v>
      </c>
      <c r="J12" s="52">
        <v>5</v>
      </c>
      <c r="K12" s="46"/>
      <c r="L12" s="53">
        <v>32.53</v>
      </c>
      <c r="M12" s="48">
        <f t="shared" si="3"/>
        <v>0</v>
      </c>
      <c r="N12" s="49">
        <f t="shared" si="4"/>
        <v>0</v>
      </c>
      <c r="O12" s="51">
        <f t="shared" si="5"/>
        <v>0</v>
      </c>
      <c r="P12" s="52">
        <v>8</v>
      </c>
      <c r="Q12" s="49">
        <f t="shared" si="6"/>
        <v>60.66</v>
      </c>
      <c r="R12" s="55">
        <f t="shared" si="7"/>
        <v>0</v>
      </c>
      <c r="S12" s="32">
        <v>5</v>
      </c>
      <c r="T12" s="10"/>
      <c r="U12" s="10"/>
      <c r="V12" s="10"/>
      <c r="W12" s="10"/>
      <c r="X12" s="10"/>
      <c r="Y12" s="10"/>
      <c r="Z12" s="10"/>
    </row>
    <row r="13" spans="1:26" ht="19.5" customHeight="1">
      <c r="A13" s="44">
        <v>7</v>
      </c>
      <c r="B13" s="45" t="s">
        <v>75</v>
      </c>
      <c r="C13" s="45" t="s">
        <v>76</v>
      </c>
      <c r="D13" s="45" t="s">
        <v>77</v>
      </c>
      <c r="E13" s="46"/>
      <c r="F13" s="46">
        <v>24.85</v>
      </c>
      <c r="G13" s="48">
        <f t="shared" si="0"/>
        <v>0</v>
      </c>
      <c r="H13" s="49">
        <f t="shared" si="1"/>
        <v>0</v>
      </c>
      <c r="I13" s="51">
        <f t="shared" si="2"/>
        <v>0</v>
      </c>
      <c r="J13" s="52">
        <v>2</v>
      </c>
      <c r="K13" s="46"/>
      <c r="L13" s="53">
        <v>24.5</v>
      </c>
      <c r="M13" s="48">
        <f t="shared" si="3"/>
        <v>0</v>
      </c>
      <c r="N13" s="49">
        <f t="shared" si="4"/>
        <v>0</v>
      </c>
      <c r="O13" s="51">
        <f t="shared" si="5"/>
        <v>0</v>
      </c>
      <c r="P13" s="52">
        <v>5</v>
      </c>
      <c r="Q13" s="49">
        <f t="shared" si="6"/>
        <v>49.35</v>
      </c>
      <c r="R13" s="55">
        <f t="shared" si="7"/>
        <v>0</v>
      </c>
      <c r="S13" s="32">
        <v>3</v>
      </c>
      <c r="T13" s="10"/>
      <c r="U13" s="10"/>
      <c r="V13" s="10"/>
      <c r="W13" s="10"/>
      <c r="X13" s="10"/>
      <c r="Y13" s="10"/>
      <c r="Z13" s="10"/>
    </row>
    <row r="14" spans="1:26" ht="19.5" customHeight="1">
      <c r="A14" s="44">
        <v>8</v>
      </c>
      <c r="B14" s="45" t="s">
        <v>80</v>
      </c>
      <c r="C14" s="45" t="s">
        <v>81</v>
      </c>
      <c r="D14" s="45" t="s">
        <v>82</v>
      </c>
      <c r="E14" s="46"/>
      <c r="F14" s="46">
        <v>29.97</v>
      </c>
      <c r="G14" s="48">
        <f t="shared" si="0"/>
        <v>0</v>
      </c>
      <c r="H14" s="49">
        <f t="shared" si="1"/>
        <v>0</v>
      </c>
      <c r="I14" s="51">
        <f t="shared" si="2"/>
        <v>0</v>
      </c>
      <c r="J14" s="52">
        <v>6</v>
      </c>
      <c r="K14" s="46">
        <v>1</v>
      </c>
      <c r="L14" s="53">
        <v>31.39</v>
      </c>
      <c r="M14" s="48">
        <f t="shared" si="3"/>
        <v>5</v>
      </c>
      <c r="N14" s="49">
        <f t="shared" si="4"/>
        <v>0</v>
      </c>
      <c r="O14" s="51">
        <f t="shared" si="5"/>
        <v>5</v>
      </c>
      <c r="P14" s="52">
        <v>9</v>
      </c>
      <c r="Q14" s="49">
        <f t="shared" si="6"/>
        <v>61.36</v>
      </c>
      <c r="R14" s="55">
        <f t="shared" si="7"/>
        <v>5</v>
      </c>
      <c r="S14" s="32">
        <v>7</v>
      </c>
      <c r="T14" s="10"/>
      <c r="U14" s="10"/>
      <c r="V14" s="10"/>
      <c r="W14" s="10"/>
      <c r="X14" s="10"/>
      <c r="Y14" s="10"/>
      <c r="Z14" s="10"/>
    </row>
    <row r="15" spans="1:26" ht="19.5" customHeight="1">
      <c r="A15" s="44">
        <v>9</v>
      </c>
      <c r="B15" s="45" t="s">
        <v>85</v>
      </c>
      <c r="C15" s="45" t="s">
        <v>86</v>
      </c>
      <c r="D15" s="45" t="s">
        <v>87</v>
      </c>
      <c r="E15" s="46"/>
      <c r="F15" s="46">
        <v>24.69</v>
      </c>
      <c r="G15" s="48">
        <f t="shared" si="0"/>
        <v>0</v>
      </c>
      <c r="H15" s="49">
        <f t="shared" si="1"/>
        <v>0</v>
      </c>
      <c r="I15" s="51">
        <f t="shared" si="2"/>
        <v>0</v>
      </c>
      <c r="J15" s="52">
        <v>1</v>
      </c>
      <c r="K15" s="46"/>
      <c r="L15" s="53">
        <v>23.76</v>
      </c>
      <c r="M15" s="48">
        <f t="shared" si="3"/>
        <v>0</v>
      </c>
      <c r="N15" s="49">
        <f t="shared" si="4"/>
        <v>0</v>
      </c>
      <c r="O15" s="51">
        <f t="shared" si="5"/>
        <v>0</v>
      </c>
      <c r="P15" s="52">
        <v>3</v>
      </c>
      <c r="Q15" s="49">
        <f t="shared" si="6"/>
        <v>48.45</v>
      </c>
      <c r="R15" s="55">
        <f t="shared" si="7"/>
        <v>0</v>
      </c>
      <c r="S15" s="32">
        <v>2</v>
      </c>
      <c r="T15" s="10"/>
      <c r="U15" s="10"/>
      <c r="V15" s="10"/>
      <c r="W15" s="10"/>
      <c r="X15" s="10"/>
      <c r="Y15" s="10"/>
      <c r="Z15" s="10"/>
    </row>
    <row r="16" spans="1:26" ht="21.75" customHeight="1">
      <c r="A16" s="44">
        <v>10</v>
      </c>
      <c r="B16" s="45" t="s">
        <v>91</v>
      </c>
      <c r="C16" s="45" t="s">
        <v>92</v>
      </c>
      <c r="D16" s="45" t="s">
        <v>68</v>
      </c>
      <c r="E16" s="46">
        <v>2</v>
      </c>
      <c r="F16" s="46">
        <v>26</v>
      </c>
      <c r="G16" s="48">
        <f t="shared" si="0"/>
        <v>10</v>
      </c>
      <c r="H16" s="49">
        <f t="shared" si="1"/>
        <v>0</v>
      </c>
      <c r="I16" s="51">
        <f t="shared" si="2"/>
        <v>10</v>
      </c>
      <c r="J16" s="52">
        <v>8</v>
      </c>
      <c r="K16" s="46"/>
      <c r="L16" s="53">
        <v>27.27</v>
      </c>
      <c r="M16" s="48">
        <f t="shared" si="3"/>
        <v>0</v>
      </c>
      <c r="N16" s="49">
        <f t="shared" si="4"/>
        <v>0</v>
      </c>
      <c r="O16" s="51">
        <f t="shared" si="5"/>
        <v>0</v>
      </c>
      <c r="P16" s="52">
        <v>7</v>
      </c>
      <c r="Q16" s="49">
        <f t="shared" si="6"/>
        <v>53.269999999999996</v>
      </c>
      <c r="R16" s="55">
        <f t="shared" si="7"/>
        <v>10</v>
      </c>
      <c r="S16" s="59">
        <v>8</v>
      </c>
      <c r="T16" s="10"/>
      <c r="U16" s="10"/>
      <c r="V16" s="10"/>
      <c r="W16" s="10"/>
      <c r="X16" s="10"/>
      <c r="Y16" s="10"/>
      <c r="Z16" s="10"/>
    </row>
    <row r="17" spans="1:26" ht="21.75" customHeight="1">
      <c r="A17" s="44">
        <v>11</v>
      </c>
      <c r="B17" s="45" t="s">
        <v>96</v>
      </c>
      <c r="C17" s="45" t="s">
        <v>97</v>
      </c>
      <c r="D17" s="45" t="s">
        <v>98</v>
      </c>
      <c r="E17" s="46">
        <v>2</v>
      </c>
      <c r="F17" s="46">
        <v>28.55</v>
      </c>
      <c r="G17" s="48">
        <f t="shared" si="0"/>
        <v>10</v>
      </c>
      <c r="H17" s="49">
        <f t="shared" si="1"/>
        <v>0</v>
      </c>
      <c r="I17" s="51">
        <f t="shared" si="2"/>
        <v>10</v>
      </c>
      <c r="J17" s="52">
        <v>9</v>
      </c>
      <c r="K17" s="46"/>
      <c r="L17" s="53">
        <v>24.98</v>
      </c>
      <c r="M17" s="48">
        <f t="shared" si="3"/>
        <v>0</v>
      </c>
      <c r="N17" s="49">
        <f t="shared" si="4"/>
        <v>0</v>
      </c>
      <c r="O17" s="51">
        <f t="shared" si="5"/>
        <v>0</v>
      </c>
      <c r="P17" s="52">
        <v>6</v>
      </c>
      <c r="Q17" s="49">
        <f t="shared" si="6"/>
        <v>53.53</v>
      </c>
      <c r="R17" s="55">
        <f t="shared" si="7"/>
        <v>10</v>
      </c>
      <c r="S17" s="59">
        <v>9</v>
      </c>
      <c r="T17" s="10"/>
      <c r="U17" s="10"/>
      <c r="V17" s="10"/>
      <c r="W17" s="10"/>
      <c r="X17" s="10"/>
      <c r="Y17" s="10"/>
      <c r="Z17" s="10"/>
    </row>
    <row r="18" spans="1:26" ht="21.75" customHeight="1">
      <c r="A18" s="44">
        <v>12</v>
      </c>
      <c r="B18" s="8" t="s">
        <v>103</v>
      </c>
      <c r="C18" s="8" t="s">
        <v>104</v>
      </c>
      <c r="D18" s="8" t="s">
        <v>105</v>
      </c>
      <c r="E18" s="46">
        <v>1</v>
      </c>
      <c r="F18" s="46">
        <v>24.51</v>
      </c>
      <c r="G18" s="48">
        <f t="shared" si="0"/>
        <v>5</v>
      </c>
      <c r="H18" s="49">
        <f t="shared" si="1"/>
        <v>0</v>
      </c>
      <c r="I18" s="51">
        <f t="shared" si="2"/>
        <v>5</v>
      </c>
      <c r="J18" s="52">
        <v>7</v>
      </c>
      <c r="K18" s="46"/>
      <c r="L18" s="53">
        <v>19.9</v>
      </c>
      <c r="M18" s="48">
        <f t="shared" si="3"/>
        <v>0</v>
      </c>
      <c r="N18" s="49">
        <f t="shared" si="4"/>
        <v>0</v>
      </c>
      <c r="O18" s="51">
        <f t="shared" si="5"/>
        <v>0</v>
      </c>
      <c r="P18" s="52">
        <v>1</v>
      </c>
      <c r="Q18" s="49">
        <f t="shared" si="6"/>
        <v>44.41</v>
      </c>
      <c r="R18" s="55">
        <f t="shared" si="7"/>
        <v>5</v>
      </c>
      <c r="S18" s="59">
        <v>6</v>
      </c>
      <c r="T18" s="10"/>
      <c r="U18" s="10"/>
      <c r="V18" s="10"/>
      <c r="W18" s="10"/>
      <c r="X18" s="10"/>
      <c r="Y18" s="10"/>
      <c r="Z18" s="10"/>
    </row>
    <row r="19" spans="1:26" ht="21.75" customHeight="1">
      <c r="A19" s="64">
        <v>13</v>
      </c>
      <c r="B19" s="45" t="s">
        <v>64</v>
      </c>
      <c r="C19" s="45" t="s">
        <v>109</v>
      </c>
      <c r="D19" s="45" t="s">
        <v>68</v>
      </c>
      <c r="E19" s="64"/>
      <c r="F19" s="64">
        <v>34.18</v>
      </c>
      <c r="G19" s="64">
        <f t="shared" si="0"/>
        <v>0</v>
      </c>
      <c r="H19" s="65">
        <f t="shared" si="1"/>
        <v>0.5133333333333354</v>
      </c>
      <c r="I19" s="65">
        <f t="shared" si="2"/>
        <v>0.5133333333333354</v>
      </c>
      <c r="J19" s="66">
        <v>5</v>
      </c>
      <c r="K19" s="64"/>
      <c r="L19" s="65">
        <v>33.98</v>
      </c>
      <c r="M19" s="64">
        <f t="shared" si="3"/>
        <v>0</v>
      </c>
      <c r="N19" s="65">
        <f t="shared" si="4"/>
        <v>0.3133333333333326</v>
      </c>
      <c r="O19" s="65">
        <f t="shared" si="5"/>
        <v>0.3133333333333326</v>
      </c>
      <c r="P19" s="66">
        <v>6</v>
      </c>
      <c r="Q19" s="65">
        <f t="shared" si="6"/>
        <v>68.16</v>
      </c>
      <c r="R19" s="67">
        <f t="shared" si="7"/>
        <v>0.826666666666668</v>
      </c>
      <c r="S19" s="68">
        <v>5</v>
      </c>
      <c r="T19" s="10"/>
      <c r="U19" s="10"/>
      <c r="V19" s="10"/>
      <c r="W19" s="10"/>
      <c r="X19" s="10"/>
      <c r="Y19" s="10"/>
      <c r="Z19" s="10"/>
    </row>
    <row r="20" spans="1:26" ht="17.25" customHeight="1">
      <c r="A20" s="69"/>
      <c r="B20" s="162" t="s">
        <v>90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1"/>
      <c r="Q20" s="70"/>
      <c r="R20" s="71"/>
      <c r="S20" s="73"/>
      <c r="T20" s="10"/>
      <c r="U20" s="10"/>
      <c r="V20" s="10"/>
      <c r="W20" s="10"/>
      <c r="X20" s="10"/>
      <c r="Y20" s="10"/>
      <c r="Z20" s="10"/>
    </row>
    <row r="21" spans="1:26" ht="19.5" customHeight="1">
      <c r="A21" s="44">
        <v>1</v>
      </c>
      <c r="B21" s="45" t="s">
        <v>119</v>
      </c>
      <c r="C21" s="45" t="s">
        <v>120</v>
      </c>
      <c r="D21" s="45" t="s">
        <v>49</v>
      </c>
      <c r="E21" s="46">
        <v>1</v>
      </c>
      <c r="F21" s="46">
        <v>27.95</v>
      </c>
      <c r="G21" s="48">
        <f>IF(OR(E21="diskv.",E21="ns"),100,5*E21)</f>
        <v>5</v>
      </c>
      <c r="H21" s="49">
        <f>IF(F21="-","-",(IF(F21&gt;I$4,"diskv.",IF(F21&gt;G$4,F21-G$4,0))))</f>
        <v>0</v>
      </c>
      <c r="I21" s="51">
        <f>IF(OR(E21="diskv.",E21="ns",H21="diskv."),100,G21+H21)</f>
        <v>5</v>
      </c>
      <c r="J21" s="52">
        <v>2</v>
      </c>
      <c r="K21" s="46"/>
      <c r="L21" s="46">
        <v>30.69</v>
      </c>
      <c r="M21" s="48">
        <f>IF(OR(K21="diskv.",K21="ns"),100,5*K21)</f>
        <v>0</v>
      </c>
      <c r="N21" s="49">
        <f>IF(L21="-","-",(IF(L21&gt;O$4,"diskv.",IF(L21&gt;M$4,L21-M$4,0))))</f>
        <v>0</v>
      </c>
      <c r="O21" s="51">
        <f>IF(OR(K21="diskv.",K21="ns",N21="diskv."),100,M21+N21)</f>
        <v>0</v>
      </c>
      <c r="P21" s="52">
        <v>2</v>
      </c>
      <c r="Q21" s="49">
        <f>F21+L21</f>
        <v>58.64</v>
      </c>
      <c r="R21" s="55">
        <f>I21+O21</f>
        <v>5</v>
      </c>
      <c r="S21" s="75">
        <v>1</v>
      </c>
      <c r="T21" s="10"/>
      <c r="U21" s="10"/>
      <c r="V21" s="10"/>
      <c r="W21" s="10"/>
      <c r="X21" s="10"/>
      <c r="Y21" s="10"/>
      <c r="Z21" s="10"/>
    </row>
    <row r="22" spans="1:26" ht="16.5" customHeight="1">
      <c r="A22" s="44">
        <v>2</v>
      </c>
      <c r="B22" s="45" t="s">
        <v>131</v>
      </c>
      <c r="C22" s="45" t="s">
        <v>132</v>
      </c>
      <c r="D22" s="45" t="s">
        <v>49</v>
      </c>
      <c r="E22" s="46">
        <v>1</v>
      </c>
      <c r="F22" s="46">
        <v>23.56</v>
      </c>
      <c r="G22" s="48">
        <f>IF(OR(E22="diskv.",E22="ns"),100,5*E22)</f>
        <v>5</v>
      </c>
      <c r="H22" s="49">
        <f>IF(F22="-","-",(IF(F22&gt;I$4,"diskv.",IF(F22&gt;G$4,F22-G$4,0))))</f>
        <v>0</v>
      </c>
      <c r="I22" s="51">
        <f>IF(OR(E22="diskv.",E22="ns",H22="diskv."),100,G22+H22)</f>
        <v>5</v>
      </c>
      <c r="J22" s="52">
        <v>1</v>
      </c>
      <c r="K22" s="46"/>
      <c r="L22" s="46" t="s">
        <v>41</v>
      </c>
      <c r="M22" s="48">
        <f>IF(OR(K22="diskv.",K22="ns"),100,5*K22)</f>
        <v>0</v>
      </c>
      <c r="N22" s="49" t="str">
        <f>IF(L22="-","-",(IF(L22&gt;O$4,"diskv.",IF(L22&gt;M$4,L22-M$4,0))))</f>
        <v>diskv.</v>
      </c>
      <c r="O22" s="51">
        <f>IF(OR(K22="diskv.",K22="ns",N22="diskv."),100,M22+N22)</f>
        <v>100</v>
      </c>
      <c r="P22" s="52"/>
      <c r="Q22" s="49" t="e">
        <f>F22+L22</f>
        <v>#VALUE!</v>
      </c>
      <c r="R22" s="55">
        <f>I22+O22</f>
        <v>105</v>
      </c>
      <c r="S22" s="75">
        <v>3</v>
      </c>
      <c r="T22" s="10"/>
      <c r="U22" s="10"/>
      <c r="V22" s="10"/>
      <c r="W22" s="10"/>
      <c r="X22" s="10"/>
      <c r="Y22" s="10"/>
      <c r="Z22" s="10"/>
    </row>
    <row r="23" spans="1:26" ht="16.5" customHeight="1">
      <c r="A23" s="44">
        <v>3</v>
      </c>
      <c r="B23" s="45" t="s">
        <v>36</v>
      </c>
      <c r="C23" s="45" t="s">
        <v>136</v>
      </c>
      <c r="D23" s="45" t="s">
        <v>49</v>
      </c>
      <c r="E23" s="46" t="s">
        <v>41</v>
      </c>
      <c r="F23" s="46"/>
      <c r="G23" s="48">
        <f>IF(OR(E23="diskv.",E23="ns"),100,5*E23)</f>
        <v>100</v>
      </c>
      <c r="H23" s="49">
        <f>IF(F23="-","-",(IF(F23&gt;I$4,"diskv.",IF(F23&gt;G$4,F23-G$4,0))))</f>
        <v>0</v>
      </c>
      <c r="I23" s="51">
        <f>IF(OR(E23="diskv.",E23="ns",H23="diskv."),100,G23+H23)</f>
        <v>100</v>
      </c>
      <c r="J23" s="52"/>
      <c r="K23" s="46"/>
      <c r="L23" s="46" t="s">
        <v>41</v>
      </c>
      <c r="M23" s="48">
        <f>IF(OR(K23="diskv.",K23="ns"),100,5*K23)</f>
        <v>0</v>
      </c>
      <c r="N23" s="49" t="str">
        <f>IF(L23="-","-",(IF(L23&gt;O$4,"diskv.",IF(L23&gt;M$4,L23-M$4,0))))</f>
        <v>diskv.</v>
      </c>
      <c r="O23" s="51">
        <f>IF(OR(K23="diskv.",K23="ns",N23="diskv."),100,M23+N23)</f>
        <v>100</v>
      </c>
      <c r="P23" s="52"/>
      <c r="Q23" s="49" t="e">
        <f>F23+L23</f>
        <v>#VALUE!</v>
      </c>
      <c r="R23" s="55">
        <f>I23+O23</f>
        <v>200</v>
      </c>
      <c r="S23" s="75"/>
      <c r="T23" s="10"/>
      <c r="U23" s="10"/>
      <c r="V23" s="10"/>
      <c r="W23" s="10"/>
      <c r="X23" s="10"/>
      <c r="Y23" s="10"/>
      <c r="Z23" s="10"/>
    </row>
    <row r="24" spans="1:26" ht="16.5" customHeight="1">
      <c r="A24" s="44">
        <v>4</v>
      </c>
      <c r="B24" s="45" t="s">
        <v>124</v>
      </c>
      <c r="C24" s="45" t="s">
        <v>137</v>
      </c>
      <c r="D24" s="45" t="s">
        <v>102</v>
      </c>
      <c r="E24" s="46">
        <v>2</v>
      </c>
      <c r="F24" s="46">
        <v>20.88</v>
      </c>
      <c r="G24" s="48">
        <f>IF(OR(E24="diskv.",E24="ns"),100,5*E24)</f>
        <v>10</v>
      </c>
      <c r="H24" s="49">
        <f>IF(F24="-","-",(IF(F24&gt;I$4,"diskv.",IF(F24&gt;G$4,F24-G$4,0))))</f>
        <v>0</v>
      </c>
      <c r="I24" s="51">
        <f>IF(OR(E24="diskv.",E24="ns",H24="diskv."),100,G24+H24)</f>
        <v>10</v>
      </c>
      <c r="J24" s="52">
        <v>3</v>
      </c>
      <c r="K24" s="46"/>
      <c r="L24" s="46">
        <v>17.78</v>
      </c>
      <c r="M24" s="48">
        <f>IF(OR(K24="diskv.",K24="ns"),100,5*K24)</f>
        <v>0</v>
      </c>
      <c r="N24" s="49">
        <f>IF(L24="-","-",(IF(L24&gt;O$4,"diskv.",IF(L24&gt;M$4,L24-M$4,0))))</f>
        <v>0</v>
      </c>
      <c r="O24" s="51">
        <f>IF(OR(K24="diskv.",K24="ns",N24="diskv."),100,M24+N24)</f>
        <v>0</v>
      </c>
      <c r="P24" s="52">
        <v>1</v>
      </c>
      <c r="Q24" s="49">
        <f>F24+L24</f>
        <v>38.66</v>
      </c>
      <c r="R24" s="55">
        <f>I24+O24</f>
        <v>10</v>
      </c>
      <c r="S24" s="75">
        <v>2</v>
      </c>
      <c r="T24" s="10"/>
      <c r="U24" s="10"/>
      <c r="V24" s="10"/>
      <c r="W24" s="10"/>
      <c r="X24" s="10"/>
      <c r="Y24" s="10"/>
      <c r="Z24" s="10"/>
    </row>
    <row r="25" spans="1:26" ht="16.5" customHeight="1">
      <c r="A25" s="64">
        <v>5</v>
      </c>
      <c r="B25" s="45" t="s">
        <v>117</v>
      </c>
      <c r="C25" s="45" t="s">
        <v>138</v>
      </c>
      <c r="D25" s="45" t="s">
        <v>49</v>
      </c>
      <c r="E25" s="64"/>
      <c r="F25" s="64">
        <v>23.35</v>
      </c>
      <c r="G25" s="64">
        <f>IF(OR(E25="diskv.",E25="ns"),100,5*E25)</f>
        <v>0</v>
      </c>
      <c r="H25" s="65">
        <f>IF(F25="-","-",(IF(F25&gt;I$4,"diskv.",IF(F25&gt;G$4,F25-G$4,0))))</f>
        <v>0</v>
      </c>
      <c r="I25" s="65">
        <f>IF(OR(E25="diskv.",E25="ns",H25="diskv."),100,G25+H25)</f>
        <v>0</v>
      </c>
      <c r="J25" s="66">
        <v>4</v>
      </c>
      <c r="K25" s="64"/>
      <c r="L25" s="64">
        <v>24.95</v>
      </c>
      <c r="M25" s="64">
        <f>IF(OR(K25="diskv.",K25="ns"),100,5*K25)</f>
        <v>0</v>
      </c>
      <c r="N25" s="65">
        <f>IF(L25="-","-",(IF(L25&gt;O$4,"diskv.",IF(L25&gt;M$4,L25-M$4,0))))</f>
        <v>0</v>
      </c>
      <c r="O25" s="65">
        <f>IF(OR(K25="diskv.",K25="ns",N25="diskv."),100,M25+N25)</f>
        <v>0</v>
      </c>
      <c r="P25" s="66">
        <v>5</v>
      </c>
      <c r="Q25" s="65">
        <f>F25+L25</f>
        <v>48.3</v>
      </c>
      <c r="R25" s="67">
        <f>I25+O25</f>
        <v>0</v>
      </c>
      <c r="S25" s="76">
        <v>4</v>
      </c>
      <c r="T25" s="10"/>
      <c r="U25" s="10"/>
      <c r="V25" s="10"/>
      <c r="W25" s="10"/>
      <c r="X25" s="10"/>
      <c r="Y25" s="10"/>
      <c r="Z25" s="10"/>
    </row>
    <row r="26" spans="1:26" ht="15.75" customHeight="1">
      <c r="A26" s="69"/>
      <c r="B26" s="162" t="s">
        <v>127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1"/>
      <c r="Q26" s="70"/>
      <c r="R26" s="71"/>
      <c r="S26" s="73"/>
      <c r="T26" s="10"/>
      <c r="U26" s="10"/>
      <c r="V26" s="10"/>
      <c r="W26" s="10"/>
      <c r="X26" s="10"/>
      <c r="Y26" s="10"/>
      <c r="Z26" s="10"/>
    </row>
    <row r="27" spans="1:26" ht="16.5" customHeight="1">
      <c r="A27" s="44">
        <v>1</v>
      </c>
      <c r="B27" s="45" t="s">
        <v>139</v>
      </c>
      <c r="C27" s="45" t="s">
        <v>140</v>
      </c>
      <c r="D27" s="45" t="s">
        <v>82</v>
      </c>
      <c r="E27" s="46" t="s">
        <v>41</v>
      </c>
      <c r="F27" s="46"/>
      <c r="G27" s="48">
        <f aca="true" t="shared" si="8" ref="G27:G36">IF(OR(E27="diskv.",E27="ns"),100,5*E27)</f>
        <v>100</v>
      </c>
      <c r="H27" s="49">
        <f aca="true" t="shared" si="9" ref="H27:H36">IF(F27="-","-",(IF(F27&gt;I$4,"diskv.",IF(F27&gt;G$4,F27-G$4,0))))</f>
        <v>0</v>
      </c>
      <c r="I27" s="51">
        <f aca="true" t="shared" si="10" ref="I27:I36">IF(OR(E27="diskv.",E27="ns",H27="diskv."),100,G27+H27)</f>
        <v>100</v>
      </c>
      <c r="J27" s="52"/>
      <c r="K27" s="46">
        <v>1</v>
      </c>
      <c r="L27" s="46">
        <v>29.92</v>
      </c>
      <c r="M27" s="48">
        <v>0</v>
      </c>
      <c r="N27" s="49">
        <f>IF(L27="-","-",(IF(L27&gt;O$4,"diskv.",IF(L27&gt;M$4,L27-M$4,0))))</f>
        <v>0</v>
      </c>
      <c r="O27" s="51">
        <f aca="true" t="shared" si="11" ref="O27:O36">IF(OR(K27="diskv.",K27="ns",N27="diskv."),100,M27+N27)</f>
        <v>0</v>
      </c>
      <c r="P27" s="52">
        <v>2</v>
      </c>
      <c r="Q27" s="49">
        <f aca="true" t="shared" si="12" ref="Q27:Q36">F27+L27</f>
        <v>29.92</v>
      </c>
      <c r="R27" s="55">
        <f aca="true" t="shared" si="13" ref="R27:R36">I27+O27</f>
        <v>100</v>
      </c>
      <c r="S27" s="29"/>
      <c r="T27" s="10"/>
      <c r="U27" s="10"/>
      <c r="V27" s="10"/>
      <c r="W27" s="10"/>
      <c r="X27" s="10"/>
      <c r="Y27" s="10"/>
      <c r="Z27" s="10"/>
    </row>
    <row r="28" spans="1:26" ht="19.5" customHeight="1">
      <c r="A28" s="44">
        <v>2</v>
      </c>
      <c r="B28" s="45" t="s">
        <v>146</v>
      </c>
      <c r="C28" s="45" t="s">
        <v>147</v>
      </c>
      <c r="D28" s="45" t="s">
        <v>123</v>
      </c>
      <c r="E28" s="46"/>
      <c r="F28" s="46">
        <v>16.32</v>
      </c>
      <c r="G28" s="48">
        <f t="shared" si="8"/>
        <v>0</v>
      </c>
      <c r="H28" s="49">
        <f t="shared" si="9"/>
        <v>0</v>
      </c>
      <c r="I28" s="51">
        <f t="shared" si="10"/>
        <v>0</v>
      </c>
      <c r="J28" s="52">
        <v>1</v>
      </c>
      <c r="K28" s="46">
        <v>1</v>
      </c>
      <c r="L28" s="46">
        <v>19.58</v>
      </c>
      <c r="M28" s="48">
        <f aca="true" t="shared" si="14" ref="M28:M36">IF(OR(K28="diskv.",K28="ns"),100,5*K28)</f>
        <v>5</v>
      </c>
      <c r="N28" s="49">
        <f>IF(L28="-","-",(IF(L28&gt;O$4,"diskv.",IF(L28&gt;M$4,L28-M$4,0))))</f>
        <v>0</v>
      </c>
      <c r="O28" s="51">
        <f t="shared" si="11"/>
        <v>5</v>
      </c>
      <c r="P28" s="52">
        <v>4</v>
      </c>
      <c r="Q28" s="49">
        <f t="shared" si="12"/>
        <v>35.9</v>
      </c>
      <c r="R28" s="55">
        <f t="shared" si="13"/>
        <v>5</v>
      </c>
      <c r="S28" s="75">
        <v>2</v>
      </c>
      <c r="T28" s="10"/>
      <c r="U28" s="10"/>
      <c r="V28" s="10"/>
      <c r="W28" s="10"/>
      <c r="X28" s="10"/>
      <c r="Y28" s="10"/>
      <c r="Z28" s="10"/>
    </row>
    <row r="29" spans="1:26" ht="19.5" customHeight="1">
      <c r="A29" s="44">
        <v>3</v>
      </c>
      <c r="B29" s="45" t="s">
        <v>149</v>
      </c>
      <c r="C29" s="45" t="s">
        <v>150</v>
      </c>
      <c r="D29" s="45" t="s">
        <v>123</v>
      </c>
      <c r="E29" s="46">
        <v>1</v>
      </c>
      <c r="F29" s="46">
        <v>17.18</v>
      </c>
      <c r="G29" s="48">
        <f t="shared" si="8"/>
        <v>5</v>
      </c>
      <c r="H29" s="49">
        <f t="shared" si="9"/>
        <v>0</v>
      </c>
      <c r="I29" s="51">
        <f t="shared" si="10"/>
        <v>5</v>
      </c>
      <c r="J29" s="52">
        <v>4</v>
      </c>
      <c r="K29" s="46">
        <v>1</v>
      </c>
      <c r="L29" s="46">
        <v>15.47</v>
      </c>
      <c r="M29" s="48">
        <f t="shared" si="14"/>
        <v>5</v>
      </c>
      <c r="N29" s="49">
        <v>0</v>
      </c>
      <c r="O29" s="51">
        <f t="shared" si="11"/>
        <v>5</v>
      </c>
      <c r="P29" s="52">
        <v>3</v>
      </c>
      <c r="Q29" s="49">
        <f t="shared" si="12"/>
        <v>32.65</v>
      </c>
      <c r="R29" s="55">
        <f t="shared" si="13"/>
        <v>10</v>
      </c>
      <c r="S29" s="75">
        <v>4</v>
      </c>
      <c r="T29" s="10"/>
      <c r="U29" s="10"/>
      <c r="V29" s="10"/>
      <c r="W29" s="10"/>
      <c r="X29" s="10"/>
      <c r="Y29" s="10"/>
      <c r="Z29" s="10"/>
    </row>
    <row r="30" spans="1:26" ht="18" customHeight="1">
      <c r="A30" s="44">
        <v>4</v>
      </c>
      <c r="B30" s="45" t="s">
        <v>152</v>
      </c>
      <c r="C30" s="45" t="s">
        <v>153</v>
      </c>
      <c r="D30" s="45" t="s">
        <v>154</v>
      </c>
      <c r="E30" s="46">
        <v>1</v>
      </c>
      <c r="F30" s="46">
        <v>26.56</v>
      </c>
      <c r="G30" s="48">
        <f t="shared" si="8"/>
        <v>5</v>
      </c>
      <c r="H30" s="49">
        <f t="shared" si="9"/>
        <v>0</v>
      </c>
      <c r="I30" s="51">
        <f t="shared" si="10"/>
        <v>5</v>
      </c>
      <c r="J30" s="52">
        <v>5</v>
      </c>
      <c r="K30" s="46">
        <v>1</v>
      </c>
      <c r="L30" s="46">
        <v>21.41</v>
      </c>
      <c r="M30" s="48">
        <f t="shared" si="14"/>
        <v>5</v>
      </c>
      <c r="N30" s="49">
        <f aca="true" t="shared" si="15" ref="N30:N36">IF(L30="-","-",(IF(L30&gt;O$4,"diskv.",IF(L30&gt;M$4,L30-M$4,0))))</f>
        <v>0</v>
      </c>
      <c r="O30" s="51">
        <f t="shared" si="11"/>
        <v>5</v>
      </c>
      <c r="P30" s="52">
        <v>6</v>
      </c>
      <c r="Q30" s="49">
        <f t="shared" si="12"/>
        <v>47.97</v>
      </c>
      <c r="R30" s="55">
        <f t="shared" si="13"/>
        <v>10</v>
      </c>
      <c r="S30" s="75">
        <v>5</v>
      </c>
      <c r="T30" s="10"/>
      <c r="U30" s="10"/>
      <c r="V30" s="10"/>
      <c r="W30" s="10"/>
      <c r="X30" s="10"/>
      <c r="Y30" s="10"/>
      <c r="Z30" s="10"/>
    </row>
    <row r="31" spans="1:26" ht="19.5" customHeight="1">
      <c r="A31" s="44">
        <v>5</v>
      </c>
      <c r="B31" s="45" t="s">
        <v>163</v>
      </c>
      <c r="C31" s="45" t="s">
        <v>164</v>
      </c>
      <c r="D31" s="45" t="s">
        <v>165</v>
      </c>
      <c r="E31" s="46"/>
      <c r="F31" s="46">
        <v>22.5</v>
      </c>
      <c r="G31" s="48">
        <f t="shared" si="8"/>
        <v>0</v>
      </c>
      <c r="H31" s="49">
        <f t="shared" si="9"/>
        <v>0</v>
      </c>
      <c r="I31" s="51">
        <f t="shared" si="10"/>
        <v>0</v>
      </c>
      <c r="J31" s="52">
        <v>3</v>
      </c>
      <c r="K31" s="46">
        <v>1</v>
      </c>
      <c r="L31" s="46">
        <v>19.81</v>
      </c>
      <c r="M31" s="48">
        <f t="shared" si="14"/>
        <v>5</v>
      </c>
      <c r="N31" s="49">
        <f t="shared" si="15"/>
        <v>0</v>
      </c>
      <c r="O31" s="51">
        <f t="shared" si="11"/>
        <v>5</v>
      </c>
      <c r="P31" s="52">
        <v>5</v>
      </c>
      <c r="Q31" s="49">
        <f t="shared" si="12"/>
        <v>42.31</v>
      </c>
      <c r="R31" s="55">
        <f t="shared" si="13"/>
        <v>5</v>
      </c>
      <c r="S31" s="75">
        <v>3</v>
      </c>
      <c r="T31" s="10"/>
      <c r="U31" s="10"/>
      <c r="V31" s="10"/>
      <c r="W31" s="10"/>
      <c r="X31" s="10"/>
      <c r="Y31" s="10"/>
      <c r="Z31" s="10"/>
    </row>
    <row r="32" spans="1:26" ht="19.5" customHeight="1">
      <c r="A32" s="64">
        <v>5</v>
      </c>
      <c r="B32" s="45" t="s">
        <v>124</v>
      </c>
      <c r="C32" s="45" t="s">
        <v>168</v>
      </c>
      <c r="D32" s="45" t="s">
        <v>169</v>
      </c>
      <c r="E32" s="64"/>
      <c r="F32" s="64">
        <v>21.72</v>
      </c>
      <c r="G32" s="64">
        <f t="shared" si="8"/>
        <v>0</v>
      </c>
      <c r="H32" s="65">
        <f t="shared" si="9"/>
        <v>0</v>
      </c>
      <c r="I32" s="65">
        <f t="shared" si="10"/>
        <v>0</v>
      </c>
      <c r="J32" s="66">
        <v>3</v>
      </c>
      <c r="K32" s="64"/>
      <c r="L32" s="64">
        <v>20.63</v>
      </c>
      <c r="M32" s="64">
        <f t="shared" si="14"/>
        <v>0</v>
      </c>
      <c r="N32" s="65">
        <f t="shared" si="15"/>
        <v>0</v>
      </c>
      <c r="O32" s="65">
        <f t="shared" si="11"/>
        <v>0</v>
      </c>
      <c r="P32" s="66">
        <v>2</v>
      </c>
      <c r="Q32" s="65">
        <f t="shared" si="12"/>
        <v>42.349999999999994</v>
      </c>
      <c r="R32" s="67">
        <f t="shared" si="13"/>
        <v>0</v>
      </c>
      <c r="S32" s="76">
        <v>2</v>
      </c>
      <c r="T32" s="10"/>
      <c r="U32" s="10"/>
      <c r="V32" s="10"/>
      <c r="W32" s="10"/>
      <c r="X32" s="10"/>
      <c r="Y32" s="10"/>
      <c r="Z32" s="10"/>
    </row>
    <row r="33" spans="1:26" ht="19.5" customHeight="1">
      <c r="A33" s="64">
        <v>6</v>
      </c>
      <c r="B33" s="45" t="s">
        <v>172</v>
      </c>
      <c r="C33" s="45" t="s">
        <v>173</v>
      </c>
      <c r="D33" s="45" t="s">
        <v>174</v>
      </c>
      <c r="E33" s="64">
        <v>1</v>
      </c>
      <c r="F33" s="64">
        <v>26.84</v>
      </c>
      <c r="G33" s="64">
        <f t="shared" si="8"/>
        <v>5</v>
      </c>
      <c r="H33" s="65">
        <f t="shared" si="9"/>
        <v>0</v>
      </c>
      <c r="I33" s="65">
        <f t="shared" si="10"/>
        <v>5</v>
      </c>
      <c r="J33" s="66">
        <v>6</v>
      </c>
      <c r="K33" s="64"/>
      <c r="L33" s="64">
        <v>29.59</v>
      </c>
      <c r="M33" s="64">
        <f t="shared" si="14"/>
        <v>0</v>
      </c>
      <c r="N33" s="65">
        <f t="shared" si="15"/>
        <v>0</v>
      </c>
      <c r="O33" s="65">
        <f t="shared" si="11"/>
        <v>0</v>
      </c>
      <c r="P33" s="66">
        <v>4</v>
      </c>
      <c r="Q33" s="65">
        <f t="shared" si="12"/>
        <v>56.43</v>
      </c>
      <c r="R33" s="67">
        <f t="shared" si="13"/>
        <v>5</v>
      </c>
      <c r="S33" s="76">
        <v>6</v>
      </c>
      <c r="T33" s="10"/>
      <c r="U33" s="10"/>
      <c r="V33" s="10"/>
      <c r="W33" s="10"/>
      <c r="X33" s="10"/>
      <c r="Y33" s="10"/>
      <c r="Z33" s="10"/>
    </row>
    <row r="34" spans="1:26" ht="19.5" customHeight="1">
      <c r="A34" s="87">
        <v>7</v>
      </c>
      <c r="B34" s="45" t="s">
        <v>146</v>
      </c>
      <c r="C34" s="45" t="s">
        <v>175</v>
      </c>
      <c r="D34" s="45" t="s">
        <v>49</v>
      </c>
      <c r="E34" s="64"/>
      <c r="F34" s="64">
        <v>19.88</v>
      </c>
      <c r="G34" s="64">
        <f t="shared" si="8"/>
        <v>0</v>
      </c>
      <c r="H34" s="65">
        <f t="shared" si="9"/>
        <v>0</v>
      </c>
      <c r="I34" s="65">
        <f t="shared" si="10"/>
        <v>0</v>
      </c>
      <c r="J34" s="66">
        <v>1</v>
      </c>
      <c r="K34" s="64"/>
      <c r="L34" s="64">
        <v>19.89</v>
      </c>
      <c r="M34" s="64">
        <f t="shared" si="14"/>
        <v>0</v>
      </c>
      <c r="N34" s="65">
        <f t="shared" si="15"/>
        <v>0</v>
      </c>
      <c r="O34" s="65">
        <f t="shared" si="11"/>
        <v>0</v>
      </c>
      <c r="P34" s="66">
        <v>1</v>
      </c>
      <c r="Q34" s="65">
        <f t="shared" si="12"/>
        <v>39.769999999999996</v>
      </c>
      <c r="R34" s="67">
        <f t="shared" si="13"/>
        <v>0</v>
      </c>
      <c r="S34" s="76">
        <v>1</v>
      </c>
      <c r="T34" s="10"/>
      <c r="U34" s="10"/>
      <c r="V34" s="10"/>
      <c r="W34" s="10"/>
      <c r="X34" s="10"/>
      <c r="Y34" s="10"/>
      <c r="Z34" s="10"/>
    </row>
    <row r="35" spans="1:26" ht="19.5" customHeight="1">
      <c r="A35" s="64">
        <v>8</v>
      </c>
      <c r="B35" s="45" t="s">
        <v>149</v>
      </c>
      <c r="C35" s="45" t="s">
        <v>178</v>
      </c>
      <c r="D35" s="45" t="s">
        <v>165</v>
      </c>
      <c r="E35" s="64"/>
      <c r="F35" s="64">
        <v>20.67</v>
      </c>
      <c r="G35" s="64">
        <f t="shared" si="8"/>
        <v>0</v>
      </c>
      <c r="H35" s="65">
        <f t="shared" si="9"/>
        <v>0</v>
      </c>
      <c r="I35" s="65">
        <f t="shared" si="10"/>
        <v>0</v>
      </c>
      <c r="J35" s="66">
        <v>2</v>
      </c>
      <c r="K35" s="64"/>
      <c r="L35" s="64">
        <v>22.16</v>
      </c>
      <c r="M35" s="64">
        <f t="shared" si="14"/>
        <v>0</v>
      </c>
      <c r="N35" s="65">
        <f t="shared" si="15"/>
        <v>0</v>
      </c>
      <c r="O35" s="65">
        <f t="shared" si="11"/>
        <v>0</v>
      </c>
      <c r="P35" s="66">
        <v>3</v>
      </c>
      <c r="Q35" s="65">
        <f t="shared" si="12"/>
        <v>42.83</v>
      </c>
      <c r="R35" s="67">
        <f t="shared" si="13"/>
        <v>0</v>
      </c>
      <c r="S35" s="76">
        <v>3</v>
      </c>
      <c r="T35" s="10"/>
      <c r="U35" s="10"/>
      <c r="V35" s="10"/>
      <c r="W35" s="10"/>
      <c r="X35" s="10"/>
      <c r="Y35" s="10"/>
      <c r="Z35" s="10"/>
    </row>
    <row r="36" spans="1:26" ht="19.5" customHeight="1">
      <c r="A36" s="44">
        <v>9</v>
      </c>
      <c r="B36" s="45" t="s">
        <v>181</v>
      </c>
      <c r="C36" s="45" t="s">
        <v>182</v>
      </c>
      <c r="D36" s="88" t="s">
        <v>183</v>
      </c>
      <c r="E36" s="89"/>
      <c r="F36" s="89">
        <v>21.56</v>
      </c>
      <c r="G36" s="89">
        <f t="shared" si="8"/>
        <v>0</v>
      </c>
      <c r="H36" s="90">
        <f t="shared" si="9"/>
        <v>0</v>
      </c>
      <c r="I36" s="90">
        <f t="shared" si="10"/>
        <v>0</v>
      </c>
      <c r="J36" s="91">
        <v>2</v>
      </c>
      <c r="K36" s="89"/>
      <c r="L36" s="89">
        <v>20.62</v>
      </c>
      <c r="M36" s="89">
        <f t="shared" si="14"/>
        <v>0</v>
      </c>
      <c r="N36" s="90">
        <f t="shared" si="15"/>
        <v>0</v>
      </c>
      <c r="O36" s="90">
        <f t="shared" si="11"/>
        <v>0</v>
      </c>
      <c r="P36" s="91">
        <v>1</v>
      </c>
      <c r="Q36" s="90">
        <f t="shared" si="12"/>
        <v>42.18</v>
      </c>
      <c r="R36" s="92">
        <f t="shared" si="13"/>
        <v>0</v>
      </c>
      <c r="S36" s="93">
        <v>1</v>
      </c>
      <c r="T36" s="10"/>
      <c r="U36" s="10"/>
      <c r="V36" s="10"/>
      <c r="W36" s="10"/>
      <c r="X36" s="10"/>
      <c r="Y36" s="10"/>
      <c r="Z36" s="10"/>
    </row>
    <row r="37" spans="1:26" ht="24" customHeight="1">
      <c r="A37" s="81"/>
      <c r="B37" s="82"/>
      <c r="C37" s="82"/>
      <c r="D37" s="83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2"/>
      <c r="R37" s="82"/>
      <c r="S37" s="10"/>
      <c r="T37" s="10"/>
      <c r="U37" s="10"/>
      <c r="V37" s="10"/>
      <c r="W37" s="10"/>
      <c r="X37" s="10"/>
      <c r="Y37" s="10"/>
      <c r="Z37" s="10"/>
    </row>
    <row r="38" spans="1:26" ht="12.75" customHeight="1">
      <c r="A38" s="81"/>
      <c r="B38" s="9" t="s">
        <v>189</v>
      </c>
      <c r="C38" s="9">
        <f>SUM(C39:C41)</f>
        <v>22</v>
      </c>
      <c r="D38" s="94" t="s">
        <v>190</v>
      </c>
      <c r="E38" s="95">
        <v>6</v>
      </c>
      <c r="F38" s="95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2"/>
      <c r="R38" s="82"/>
      <c r="S38" s="10"/>
      <c r="T38" s="10"/>
      <c r="U38" s="10"/>
      <c r="V38" s="10"/>
      <c r="W38" s="10"/>
      <c r="X38" s="10"/>
      <c r="Y38" s="10"/>
      <c r="Z38" s="10"/>
    </row>
    <row r="39" spans="1:26" ht="12.75" customHeight="1">
      <c r="A39" s="81"/>
      <c r="B39" s="8" t="s">
        <v>193</v>
      </c>
      <c r="C39" s="8">
        <v>12</v>
      </c>
      <c r="D39" s="8" t="s">
        <v>193</v>
      </c>
      <c r="E39" s="8">
        <v>1</v>
      </c>
      <c r="F39" s="8"/>
      <c r="G39" s="10"/>
      <c r="H39" s="81"/>
      <c r="I39" s="81"/>
      <c r="J39" s="81"/>
      <c r="K39" s="81"/>
      <c r="L39" s="81"/>
      <c r="M39" s="81"/>
      <c r="N39" s="81"/>
      <c r="O39" s="81"/>
      <c r="P39" s="81"/>
      <c r="Q39" s="82"/>
      <c r="R39" s="82"/>
      <c r="S39" s="10"/>
      <c r="T39" s="10"/>
      <c r="U39" s="10"/>
      <c r="V39" s="10"/>
      <c r="W39" s="10"/>
      <c r="X39" s="10"/>
      <c r="Y39" s="10"/>
      <c r="Z39" s="10"/>
    </row>
    <row r="40" spans="1:26" ht="12.75" customHeight="1">
      <c r="A40" s="82"/>
      <c r="B40" s="8" t="s">
        <v>194</v>
      </c>
      <c r="C40" s="8">
        <v>4</v>
      </c>
      <c r="D40" s="8" t="s">
        <v>194</v>
      </c>
      <c r="E40" s="9">
        <v>1</v>
      </c>
      <c r="F40" s="9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0"/>
      <c r="T40" s="10"/>
      <c r="U40" s="10"/>
      <c r="V40" s="10"/>
      <c r="W40" s="10"/>
      <c r="X40" s="10"/>
      <c r="Y40" s="10"/>
      <c r="Z40" s="10"/>
    </row>
    <row r="41" spans="1:26" ht="12.75" customHeight="1">
      <c r="A41" s="82"/>
      <c r="B41" s="9" t="s">
        <v>195</v>
      </c>
      <c r="C41" s="9">
        <v>6</v>
      </c>
      <c r="D41" s="94" t="s">
        <v>195</v>
      </c>
      <c r="E41" s="9">
        <v>4</v>
      </c>
      <c r="F41" s="9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0"/>
      <c r="T41" s="10"/>
      <c r="U41" s="10"/>
      <c r="V41" s="10"/>
      <c r="W41" s="10"/>
      <c r="X41" s="10"/>
      <c r="Y41" s="10"/>
      <c r="Z41" s="10"/>
    </row>
    <row r="42" spans="1:26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2.75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2.75" customHeight="1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12.75" customHeight="1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12.75" customHeight="1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12.75" customHeight="1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12.75" customHeight="1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12.75" customHeight="1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12.75" customHeight="1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12.75" customHeight="1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12.75" customHeight="1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12.75" customHeight="1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</sheetData>
  <sheetProtection/>
  <mergeCells count="5">
    <mergeCell ref="Q4:S4"/>
    <mergeCell ref="B20:P20"/>
    <mergeCell ref="B4:C4"/>
    <mergeCell ref="B26:P26"/>
    <mergeCell ref="B6:P6"/>
  </mergeCells>
  <conditionalFormatting sqref="I27:I36 I7:I19 O7:O19 R7:R19 I21:I25 O21:O25 O27:O36">
    <cfRule type="cellIs" priority="1" dxfId="2" operator="between">
      <formula>0</formula>
      <formula>10</formula>
    </cfRule>
  </conditionalFormatting>
  <conditionalFormatting sqref="I27:I36 I7:I19 O7:O19 R7:R19 I21:I25 O21:O25 O27:O36">
    <cfRule type="cellIs" priority="2" dxfId="1" operator="between">
      <formula>10.01</formula>
      <formula>49.99</formula>
    </cfRule>
  </conditionalFormatting>
  <conditionalFormatting sqref="I27:I36 I7:I19 O7:O19 R7:R19 I21:I25 O21:O25 O27:O36">
    <cfRule type="cellIs" priority="3" dxfId="0" operator="between">
      <formula>50</formula>
      <formula>100</formula>
    </cfRule>
  </conditionalFormatting>
  <conditionalFormatting sqref="O30:O36">
    <cfRule type="cellIs" priority="4" dxfId="2" operator="between">
      <formula>0</formula>
      <formula>10</formula>
    </cfRule>
  </conditionalFormatting>
  <conditionalFormatting sqref="O30:O36">
    <cfRule type="cellIs" priority="5" dxfId="1" operator="between">
      <formula>10.01</formula>
      <formula>49.99</formula>
    </cfRule>
  </conditionalFormatting>
  <conditionalFormatting sqref="O30:O36">
    <cfRule type="cellIs" priority="6" dxfId="0" operator="between">
      <formula>50</formula>
      <formula>100</formula>
    </cfRule>
  </conditionalFormatting>
  <conditionalFormatting sqref="R21:R25">
    <cfRule type="cellIs" priority="7" dxfId="2" operator="between">
      <formula>0</formula>
      <formula>10</formula>
    </cfRule>
  </conditionalFormatting>
  <conditionalFormatting sqref="R21:R25">
    <cfRule type="cellIs" priority="8" dxfId="1" operator="between">
      <formula>10.01</formula>
      <formula>49.99</formula>
    </cfRule>
  </conditionalFormatting>
  <conditionalFormatting sqref="R21:R25">
    <cfRule type="cellIs" priority="9" dxfId="0" operator="between">
      <formula>50</formula>
      <formula>100</formula>
    </cfRule>
  </conditionalFormatting>
  <conditionalFormatting sqref="R27:R36">
    <cfRule type="cellIs" priority="10" dxfId="2" operator="between">
      <formula>0</formula>
      <formula>10</formula>
    </cfRule>
  </conditionalFormatting>
  <conditionalFormatting sqref="R27:R36">
    <cfRule type="cellIs" priority="11" dxfId="1" operator="between">
      <formula>10.01</formula>
      <formula>49.99</formula>
    </cfRule>
  </conditionalFormatting>
  <conditionalFormatting sqref="R27:R36">
    <cfRule type="cellIs" priority="12" dxfId="0" operator="between">
      <formula>50</formula>
      <formula>100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.28125" style="0" customWidth="1"/>
    <col min="2" max="2" width="17.28125" style="0" customWidth="1"/>
    <col min="3" max="3" width="10.00390625" style="0" customWidth="1"/>
    <col min="4" max="4" width="11.140625" style="0" customWidth="1"/>
    <col min="5" max="5" width="6.8515625" style="0" customWidth="1"/>
    <col min="6" max="6" width="6.7109375" style="0" customWidth="1"/>
    <col min="7" max="7" width="6.8515625" style="0" customWidth="1"/>
    <col min="8" max="8" width="6.57421875" style="0" customWidth="1"/>
    <col min="9" max="9" width="8.140625" style="0" customWidth="1"/>
    <col min="10" max="10" width="6.28125" style="0" customWidth="1"/>
    <col min="11" max="11" width="5.28125" style="0" customWidth="1"/>
    <col min="12" max="12" width="6.421875" style="0" customWidth="1"/>
    <col min="13" max="13" width="7.140625" style="0" customWidth="1"/>
    <col min="14" max="14" width="7.00390625" style="0" customWidth="1"/>
    <col min="15" max="15" width="7.140625" style="0" customWidth="1"/>
    <col min="16" max="16" width="4.8515625" style="0" customWidth="1"/>
    <col min="17" max="21" width="9.140625" style="0" customWidth="1"/>
    <col min="22" max="22" width="6.421875" style="0" customWidth="1"/>
    <col min="23" max="26" width="17.28125" style="0" customWidth="1"/>
  </cols>
  <sheetData>
    <row r="1" spans="1:26" ht="24.75" customHeight="1">
      <c r="A1" s="1"/>
      <c r="B1" s="2" t="s">
        <v>0</v>
      </c>
      <c r="C1" s="3"/>
      <c r="D1" s="4">
        <v>42875</v>
      </c>
      <c r="E1" s="5"/>
      <c r="F1" s="1"/>
      <c r="G1" s="1"/>
      <c r="H1" s="1"/>
      <c r="I1" s="1"/>
      <c r="J1" s="1"/>
      <c r="K1" s="2"/>
      <c r="L1" s="2"/>
      <c r="M1" s="2"/>
      <c r="N1" s="6" t="s">
        <v>3</v>
      </c>
      <c r="O1" s="7" t="s">
        <v>4</v>
      </c>
      <c r="P1" s="2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3.5" customHeight="1">
      <c r="A2" s="1"/>
      <c r="B2" s="11" t="s">
        <v>5</v>
      </c>
      <c r="C2" s="12"/>
      <c r="D2" s="13"/>
      <c r="E2" s="14" t="s">
        <v>8</v>
      </c>
      <c r="F2" s="15"/>
      <c r="G2" s="16"/>
      <c r="H2" s="16"/>
      <c r="I2" s="16"/>
      <c r="J2" s="1"/>
      <c r="K2" s="17" t="s">
        <v>9</v>
      </c>
      <c r="L2" s="3"/>
      <c r="M2" s="1"/>
      <c r="N2" s="1"/>
      <c r="O2" s="1"/>
      <c r="P2" s="12"/>
      <c r="Q2" s="1"/>
      <c r="R2" s="17" t="s">
        <v>12</v>
      </c>
      <c r="S2" s="3"/>
      <c r="T2" s="1"/>
      <c r="U2" s="1"/>
      <c r="V2" s="1"/>
      <c r="W2" s="8"/>
      <c r="X2" s="8"/>
      <c r="Y2" s="8"/>
      <c r="Z2" s="8"/>
    </row>
    <row r="3" spans="1:26" ht="13.5" customHeight="1">
      <c r="A3" s="18"/>
      <c r="B3" s="19"/>
      <c r="C3" s="20"/>
      <c r="D3" s="21"/>
      <c r="E3" s="22" t="s">
        <v>13</v>
      </c>
      <c r="F3" s="23">
        <v>168</v>
      </c>
      <c r="G3" s="18" t="s">
        <v>14</v>
      </c>
      <c r="H3" s="23">
        <v>4</v>
      </c>
      <c r="I3" s="21" t="s">
        <v>15</v>
      </c>
      <c r="J3" s="21"/>
      <c r="K3" s="22" t="s">
        <v>13</v>
      </c>
      <c r="L3" s="23">
        <v>169</v>
      </c>
      <c r="M3" s="18" t="s">
        <v>14</v>
      </c>
      <c r="N3" s="23">
        <v>4</v>
      </c>
      <c r="O3" s="21" t="s">
        <v>15</v>
      </c>
      <c r="P3" s="20"/>
      <c r="Q3" s="21"/>
      <c r="R3" s="22" t="s">
        <v>13</v>
      </c>
      <c r="S3" s="23">
        <v>146</v>
      </c>
      <c r="T3" s="18" t="s">
        <v>14</v>
      </c>
      <c r="U3" s="24">
        <v>4</v>
      </c>
      <c r="V3" s="21" t="s">
        <v>15</v>
      </c>
      <c r="W3" s="8"/>
      <c r="X3" s="8"/>
      <c r="Y3" s="8"/>
      <c r="Z3" s="8"/>
    </row>
    <row r="4" spans="1:26" ht="14.25" customHeight="1">
      <c r="A4" s="25"/>
      <c r="B4" s="8"/>
      <c r="C4" s="8"/>
      <c r="D4" s="8"/>
      <c r="E4" s="26"/>
      <c r="F4" s="22" t="s">
        <v>16</v>
      </c>
      <c r="G4" s="23">
        <f>F3/H3</f>
        <v>42</v>
      </c>
      <c r="H4" s="22" t="s">
        <v>17</v>
      </c>
      <c r="I4" s="30">
        <f>G4*2</f>
        <v>84</v>
      </c>
      <c r="J4" s="31"/>
      <c r="K4" s="26"/>
      <c r="L4" s="22" t="s">
        <v>16</v>
      </c>
      <c r="M4" s="23">
        <v>42</v>
      </c>
      <c r="N4" s="22" t="s">
        <v>18</v>
      </c>
      <c r="O4" s="30">
        <f>M4*2</f>
        <v>84</v>
      </c>
      <c r="P4" s="20"/>
      <c r="Q4" s="26"/>
      <c r="R4" s="22" t="s">
        <v>16</v>
      </c>
      <c r="S4" s="24">
        <v>37</v>
      </c>
      <c r="T4" s="22" t="s">
        <v>18</v>
      </c>
      <c r="U4" s="30">
        <f>S4*2</f>
        <v>74</v>
      </c>
      <c r="V4" s="20"/>
      <c r="W4" s="8"/>
      <c r="X4" s="8"/>
      <c r="Y4" s="8"/>
      <c r="Z4" s="8"/>
    </row>
    <row r="5" spans="1:26" ht="30.75" customHeight="1">
      <c r="A5" s="33" t="s">
        <v>20</v>
      </c>
      <c r="B5" s="35" t="s">
        <v>21</v>
      </c>
      <c r="C5" s="35" t="s">
        <v>22</v>
      </c>
      <c r="D5" s="36" t="s">
        <v>23</v>
      </c>
      <c r="E5" s="37" t="s">
        <v>24</v>
      </c>
      <c r="F5" s="33" t="s">
        <v>25</v>
      </c>
      <c r="G5" s="33" t="s">
        <v>26</v>
      </c>
      <c r="H5" s="33" t="s">
        <v>27</v>
      </c>
      <c r="I5" s="33" t="s">
        <v>28</v>
      </c>
      <c r="J5" s="37" t="s">
        <v>29</v>
      </c>
      <c r="K5" s="37" t="s">
        <v>24</v>
      </c>
      <c r="L5" s="33" t="s">
        <v>25</v>
      </c>
      <c r="M5" s="33" t="s">
        <v>26</v>
      </c>
      <c r="N5" s="33" t="s">
        <v>27</v>
      </c>
      <c r="O5" s="33" t="s">
        <v>28</v>
      </c>
      <c r="P5" s="37" t="s">
        <v>29</v>
      </c>
      <c r="Q5" s="37" t="s">
        <v>24</v>
      </c>
      <c r="R5" s="33" t="s">
        <v>25</v>
      </c>
      <c r="S5" s="33" t="s">
        <v>26</v>
      </c>
      <c r="T5" s="33" t="s">
        <v>27</v>
      </c>
      <c r="U5" s="33" t="s">
        <v>28</v>
      </c>
      <c r="V5" s="37" t="s">
        <v>29</v>
      </c>
      <c r="W5" s="8"/>
      <c r="X5" s="8"/>
      <c r="Y5" s="8"/>
      <c r="Z5" s="8"/>
    </row>
    <row r="6" spans="1:26" ht="14.25" customHeight="1">
      <c r="A6" s="39"/>
      <c r="B6" s="162" t="s">
        <v>31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9.5" customHeight="1">
      <c r="A7" s="44">
        <v>1</v>
      </c>
      <c r="B7" s="8" t="s">
        <v>34</v>
      </c>
      <c r="C7" s="8" t="s">
        <v>37</v>
      </c>
      <c r="D7" s="8" t="s">
        <v>38</v>
      </c>
      <c r="E7" s="46"/>
      <c r="F7" s="46">
        <v>42.5</v>
      </c>
      <c r="G7" s="48">
        <f aca="true" t="shared" si="0" ref="G7:G16">IF(OR(E7="diskv.",E7="ns"),100,5*E7)</f>
        <v>0</v>
      </c>
      <c r="H7" s="49">
        <f aca="true" t="shared" si="1" ref="H7:H16">IF(F7="-","-",(IF(F7&gt;I$4,"diskv.",IF(F7&gt;G$4,F7-G$4,0))))</f>
        <v>0.5</v>
      </c>
      <c r="I7" s="51">
        <f aca="true" t="shared" si="2" ref="I7:I16">IF(OR(E7="diskv.",E7="ns",H7="diskv."),100,G7+H7)</f>
        <v>0.5</v>
      </c>
      <c r="J7" s="52">
        <v>2</v>
      </c>
      <c r="K7" s="46"/>
      <c r="L7" s="46">
        <v>43.08</v>
      </c>
      <c r="M7" s="48">
        <f aca="true" t="shared" si="3" ref="M7:M16">IF(OR(K7="diskv.",K7="ns"),100,5*K7)</f>
        <v>0</v>
      </c>
      <c r="N7" s="49">
        <f aca="true" t="shared" si="4" ref="N7:N16">IF(L7="-","-",(IF(L7&gt;O$4,"diskv.",IF(L7&gt;M$4,L7-M$4,0))))</f>
        <v>1.0799999999999983</v>
      </c>
      <c r="O7" s="51">
        <f aca="true" t="shared" si="5" ref="O7:O16">IF(OR(K7="diskv.",K7="ns",N7="diskv."),100,M7+N7)</f>
        <v>1.0799999999999983</v>
      </c>
      <c r="P7" s="52">
        <v>2</v>
      </c>
      <c r="Q7" s="46">
        <v>2</v>
      </c>
      <c r="R7" s="46">
        <v>40.5</v>
      </c>
      <c r="S7" s="48">
        <f aca="true" t="shared" si="6" ref="S7:S16">IF(OR(Q7="diskv.",Q7="ns"),100,5*Q7)</f>
        <v>10</v>
      </c>
      <c r="T7" s="49">
        <f aca="true" t="shared" si="7" ref="T7:T16">IF(R7="-","-",(IF(R7&gt;U$4,"diskv.",IF(R7&gt;S$4,R7-S$4,0))))</f>
        <v>3.5</v>
      </c>
      <c r="U7" s="51">
        <f aca="true" t="shared" si="8" ref="U7:U16">IF(OR(Q7="diskv.",Q7="ns",T7="diskv."),100,S7+T7)</f>
        <v>13.5</v>
      </c>
      <c r="V7" s="52">
        <v>9</v>
      </c>
      <c r="W7" s="8"/>
      <c r="X7" s="8"/>
      <c r="Y7" s="8"/>
      <c r="Z7" s="8"/>
    </row>
    <row r="8" spans="1:26" ht="19.5" customHeight="1">
      <c r="A8" s="44">
        <v>2</v>
      </c>
      <c r="B8" s="8" t="s">
        <v>47</v>
      </c>
      <c r="C8" s="8" t="s">
        <v>48</v>
      </c>
      <c r="D8" s="8" t="s">
        <v>49</v>
      </c>
      <c r="E8" s="46"/>
      <c r="F8" s="46">
        <v>34.01</v>
      </c>
      <c r="G8" s="48">
        <f t="shared" si="0"/>
        <v>0</v>
      </c>
      <c r="H8" s="49">
        <f t="shared" si="1"/>
        <v>0</v>
      </c>
      <c r="I8" s="51">
        <f t="shared" si="2"/>
        <v>0</v>
      </c>
      <c r="J8" s="52">
        <v>1</v>
      </c>
      <c r="K8" s="46">
        <v>1</v>
      </c>
      <c r="L8" s="46">
        <v>39.73</v>
      </c>
      <c r="M8" s="48">
        <f t="shared" si="3"/>
        <v>5</v>
      </c>
      <c r="N8" s="49">
        <f t="shared" si="4"/>
        <v>0</v>
      </c>
      <c r="O8" s="51">
        <f t="shared" si="5"/>
        <v>5</v>
      </c>
      <c r="P8" s="52">
        <v>3</v>
      </c>
      <c r="Q8" s="46">
        <v>1</v>
      </c>
      <c r="R8" s="46">
        <v>30.53</v>
      </c>
      <c r="S8" s="48">
        <f t="shared" si="6"/>
        <v>5</v>
      </c>
      <c r="T8" s="49">
        <f t="shared" si="7"/>
        <v>0</v>
      </c>
      <c r="U8" s="51">
        <f t="shared" si="8"/>
        <v>5</v>
      </c>
      <c r="V8" s="52">
        <v>3</v>
      </c>
      <c r="W8" s="8"/>
      <c r="X8" s="8"/>
      <c r="Y8" s="8"/>
      <c r="Z8" s="8"/>
    </row>
    <row r="9" spans="1:26" ht="19.5" customHeight="1">
      <c r="A9" s="44">
        <v>3</v>
      </c>
      <c r="B9" s="8" t="s">
        <v>53</v>
      </c>
      <c r="C9" s="8" t="s">
        <v>54</v>
      </c>
      <c r="D9" s="8" t="s">
        <v>55</v>
      </c>
      <c r="E9" s="46" t="s">
        <v>41</v>
      </c>
      <c r="F9" s="46"/>
      <c r="G9" s="48">
        <f t="shared" si="0"/>
        <v>100</v>
      </c>
      <c r="H9" s="49">
        <f t="shared" si="1"/>
        <v>0</v>
      </c>
      <c r="I9" s="51">
        <f t="shared" si="2"/>
        <v>100</v>
      </c>
      <c r="J9" s="52"/>
      <c r="K9" s="46" t="s">
        <v>41</v>
      </c>
      <c r="L9" s="46"/>
      <c r="M9" s="48">
        <f t="shared" si="3"/>
        <v>100</v>
      </c>
      <c r="N9" s="49">
        <f t="shared" si="4"/>
        <v>0</v>
      </c>
      <c r="O9" s="51">
        <f t="shared" si="5"/>
        <v>100</v>
      </c>
      <c r="P9" s="52"/>
      <c r="Q9" s="46">
        <v>1</v>
      </c>
      <c r="R9" s="46">
        <v>33.25</v>
      </c>
      <c r="S9" s="48">
        <f t="shared" si="6"/>
        <v>5</v>
      </c>
      <c r="T9" s="49">
        <f t="shared" si="7"/>
        <v>0</v>
      </c>
      <c r="U9" s="51">
        <f t="shared" si="8"/>
        <v>5</v>
      </c>
      <c r="V9" s="52">
        <v>5</v>
      </c>
      <c r="W9" s="8"/>
      <c r="X9" s="8"/>
      <c r="Y9" s="8"/>
      <c r="Z9" s="8"/>
    </row>
    <row r="10" spans="1:26" ht="19.5" customHeight="1">
      <c r="A10" s="44">
        <v>4</v>
      </c>
      <c r="B10" s="8" t="s">
        <v>59</v>
      </c>
      <c r="C10" s="8" t="s">
        <v>60</v>
      </c>
      <c r="D10" s="8" t="s">
        <v>49</v>
      </c>
      <c r="E10" s="46">
        <v>2</v>
      </c>
      <c r="F10" s="46">
        <v>41.58</v>
      </c>
      <c r="G10" s="48">
        <f t="shared" si="0"/>
        <v>10</v>
      </c>
      <c r="H10" s="49">
        <f t="shared" si="1"/>
        <v>0</v>
      </c>
      <c r="I10" s="51">
        <f t="shared" si="2"/>
        <v>10</v>
      </c>
      <c r="J10" s="52">
        <v>4</v>
      </c>
      <c r="K10" s="46">
        <v>1</v>
      </c>
      <c r="L10" s="46">
        <v>41.23</v>
      </c>
      <c r="M10" s="48">
        <f t="shared" si="3"/>
        <v>5</v>
      </c>
      <c r="N10" s="49">
        <f t="shared" si="4"/>
        <v>0</v>
      </c>
      <c r="O10" s="51">
        <f t="shared" si="5"/>
        <v>5</v>
      </c>
      <c r="P10" s="52">
        <v>4</v>
      </c>
      <c r="Q10" s="46">
        <v>2</v>
      </c>
      <c r="R10" s="46">
        <v>39.16</v>
      </c>
      <c r="S10" s="48">
        <f t="shared" si="6"/>
        <v>10</v>
      </c>
      <c r="T10" s="49">
        <f t="shared" si="7"/>
        <v>2.1599999999999966</v>
      </c>
      <c r="U10" s="51">
        <f t="shared" si="8"/>
        <v>12.159999999999997</v>
      </c>
      <c r="V10" s="52">
        <v>8</v>
      </c>
      <c r="W10" s="8"/>
      <c r="X10" s="8"/>
      <c r="Y10" s="8"/>
      <c r="Z10" s="8"/>
    </row>
    <row r="11" spans="1:26" ht="19.5" customHeight="1">
      <c r="A11" s="44">
        <v>5</v>
      </c>
      <c r="B11" s="8" t="s">
        <v>65</v>
      </c>
      <c r="C11" s="8" t="s">
        <v>67</v>
      </c>
      <c r="D11" s="8" t="s">
        <v>69</v>
      </c>
      <c r="E11" s="46" t="s">
        <v>41</v>
      </c>
      <c r="F11" s="46"/>
      <c r="G11" s="48">
        <f t="shared" si="0"/>
        <v>100</v>
      </c>
      <c r="H11" s="49">
        <f t="shared" si="1"/>
        <v>0</v>
      </c>
      <c r="I11" s="51">
        <f t="shared" si="2"/>
        <v>100</v>
      </c>
      <c r="J11" s="52"/>
      <c r="K11" s="46"/>
      <c r="L11" s="46">
        <v>39.67</v>
      </c>
      <c r="M11" s="48">
        <f t="shared" si="3"/>
        <v>0</v>
      </c>
      <c r="N11" s="49">
        <f t="shared" si="4"/>
        <v>0</v>
      </c>
      <c r="O11" s="51">
        <f t="shared" si="5"/>
        <v>0</v>
      </c>
      <c r="P11" s="52">
        <v>1</v>
      </c>
      <c r="Q11" s="46">
        <v>1</v>
      </c>
      <c r="R11" s="46">
        <v>31.13</v>
      </c>
      <c r="S11" s="48">
        <f t="shared" si="6"/>
        <v>5</v>
      </c>
      <c r="T11" s="49">
        <f t="shared" si="7"/>
        <v>0</v>
      </c>
      <c r="U11" s="51">
        <f t="shared" si="8"/>
        <v>5</v>
      </c>
      <c r="V11" s="52">
        <v>4</v>
      </c>
      <c r="W11" s="8"/>
      <c r="X11" s="8"/>
      <c r="Y11" s="8"/>
      <c r="Z11" s="8"/>
    </row>
    <row r="12" spans="1:26" ht="19.5" customHeight="1">
      <c r="A12" s="44">
        <v>6</v>
      </c>
      <c r="B12" s="8" t="s">
        <v>72</v>
      </c>
      <c r="C12" s="8" t="s">
        <v>73</v>
      </c>
      <c r="D12" s="8" t="s">
        <v>74</v>
      </c>
      <c r="E12" s="46" t="s">
        <v>41</v>
      </c>
      <c r="F12" s="46"/>
      <c r="G12" s="48">
        <f t="shared" si="0"/>
        <v>100</v>
      </c>
      <c r="H12" s="49">
        <f t="shared" si="1"/>
        <v>0</v>
      </c>
      <c r="I12" s="51">
        <f t="shared" si="2"/>
        <v>100</v>
      </c>
      <c r="J12" s="52"/>
      <c r="K12" s="46" t="s">
        <v>41</v>
      </c>
      <c r="L12" s="46"/>
      <c r="M12" s="48">
        <f t="shared" si="3"/>
        <v>100</v>
      </c>
      <c r="N12" s="49">
        <f t="shared" si="4"/>
        <v>0</v>
      </c>
      <c r="O12" s="51">
        <f t="shared" si="5"/>
        <v>100</v>
      </c>
      <c r="P12" s="52"/>
      <c r="Q12" s="46">
        <v>1</v>
      </c>
      <c r="R12" s="46">
        <v>33.61</v>
      </c>
      <c r="S12" s="48">
        <f t="shared" si="6"/>
        <v>5</v>
      </c>
      <c r="T12" s="49">
        <f t="shared" si="7"/>
        <v>0</v>
      </c>
      <c r="U12" s="51">
        <f t="shared" si="8"/>
        <v>5</v>
      </c>
      <c r="V12" s="52">
        <v>6</v>
      </c>
      <c r="W12" s="8"/>
      <c r="X12" s="8"/>
      <c r="Y12" s="8"/>
      <c r="Z12" s="8"/>
    </row>
    <row r="13" spans="1:26" ht="19.5" customHeight="1">
      <c r="A13" s="44">
        <v>7</v>
      </c>
      <c r="B13" s="8" t="s">
        <v>83</v>
      </c>
      <c r="C13" s="8" t="s">
        <v>84</v>
      </c>
      <c r="D13" s="8" t="s">
        <v>82</v>
      </c>
      <c r="E13" s="46">
        <v>1</v>
      </c>
      <c r="F13" s="46">
        <v>47.4</v>
      </c>
      <c r="G13" s="48">
        <f t="shared" si="0"/>
        <v>5</v>
      </c>
      <c r="H13" s="49">
        <f t="shared" si="1"/>
        <v>5.399999999999999</v>
      </c>
      <c r="I13" s="51">
        <f t="shared" si="2"/>
        <v>10.399999999999999</v>
      </c>
      <c r="J13" s="52">
        <v>5</v>
      </c>
      <c r="K13" s="46" t="s">
        <v>41</v>
      </c>
      <c r="L13" s="46"/>
      <c r="M13" s="48">
        <f t="shared" si="3"/>
        <v>100</v>
      </c>
      <c r="N13" s="49">
        <f t="shared" si="4"/>
        <v>0</v>
      </c>
      <c r="O13" s="51">
        <f t="shared" si="5"/>
        <v>100</v>
      </c>
      <c r="P13" s="52"/>
      <c r="Q13" s="46"/>
      <c r="R13" s="46">
        <v>41.64</v>
      </c>
      <c r="S13" s="48">
        <f t="shared" si="6"/>
        <v>0</v>
      </c>
      <c r="T13" s="49">
        <f t="shared" si="7"/>
        <v>4.640000000000001</v>
      </c>
      <c r="U13" s="51">
        <f t="shared" si="8"/>
        <v>4.640000000000001</v>
      </c>
      <c r="V13" s="52">
        <v>2</v>
      </c>
      <c r="W13" s="8"/>
      <c r="X13" s="8"/>
      <c r="Y13" s="8"/>
      <c r="Z13" s="8"/>
    </row>
    <row r="14" spans="1:26" ht="19.5" customHeight="1">
      <c r="A14" s="44">
        <v>8</v>
      </c>
      <c r="B14" s="8" t="s">
        <v>88</v>
      </c>
      <c r="C14" s="8" t="s">
        <v>89</v>
      </c>
      <c r="D14" s="8" t="s">
        <v>49</v>
      </c>
      <c r="E14" s="46" t="s">
        <v>41</v>
      </c>
      <c r="F14" s="46"/>
      <c r="G14" s="48">
        <f t="shared" si="0"/>
        <v>100</v>
      </c>
      <c r="H14" s="49">
        <f t="shared" si="1"/>
        <v>0</v>
      </c>
      <c r="I14" s="51">
        <f t="shared" si="2"/>
        <v>100</v>
      </c>
      <c r="J14" s="52"/>
      <c r="K14" s="46" t="s">
        <v>41</v>
      </c>
      <c r="L14" s="46"/>
      <c r="M14" s="48">
        <f t="shared" si="3"/>
        <v>100</v>
      </c>
      <c r="N14" s="49">
        <f t="shared" si="4"/>
        <v>0</v>
      </c>
      <c r="O14" s="51">
        <f t="shared" si="5"/>
        <v>100</v>
      </c>
      <c r="P14" s="52"/>
      <c r="Q14" s="46" t="s">
        <v>41</v>
      </c>
      <c r="R14" s="46"/>
      <c r="S14" s="48">
        <f t="shared" si="6"/>
        <v>100</v>
      </c>
      <c r="T14" s="49">
        <f t="shared" si="7"/>
        <v>0</v>
      </c>
      <c r="U14" s="51">
        <f t="shared" si="8"/>
        <v>100</v>
      </c>
      <c r="V14" s="52"/>
      <c r="W14" s="8"/>
      <c r="X14" s="8"/>
      <c r="Y14" s="8"/>
      <c r="Z14" s="8"/>
    </row>
    <row r="15" spans="1:26" ht="21.75" customHeight="1">
      <c r="A15" s="44">
        <v>9</v>
      </c>
      <c r="B15" s="8" t="s">
        <v>93</v>
      </c>
      <c r="C15" s="8" t="s">
        <v>94</v>
      </c>
      <c r="D15" s="8" t="s">
        <v>95</v>
      </c>
      <c r="E15" s="46">
        <v>1</v>
      </c>
      <c r="F15" s="46">
        <v>44.39</v>
      </c>
      <c r="G15" s="48">
        <f t="shared" si="0"/>
        <v>5</v>
      </c>
      <c r="H15" s="49">
        <f t="shared" si="1"/>
        <v>2.3900000000000006</v>
      </c>
      <c r="I15" s="51">
        <f t="shared" si="2"/>
        <v>7.390000000000001</v>
      </c>
      <c r="J15" s="52">
        <v>3</v>
      </c>
      <c r="K15" s="46" t="s">
        <v>41</v>
      </c>
      <c r="L15" s="46"/>
      <c r="M15" s="48">
        <f t="shared" si="3"/>
        <v>100</v>
      </c>
      <c r="N15" s="49">
        <f t="shared" si="4"/>
        <v>0</v>
      </c>
      <c r="O15" s="51">
        <f t="shared" si="5"/>
        <v>100</v>
      </c>
      <c r="P15" s="52"/>
      <c r="Q15" s="46"/>
      <c r="R15" s="46">
        <v>39.84</v>
      </c>
      <c r="S15" s="48">
        <f t="shared" si="6"/>
        <v>0</v>
      </c>
      <c r="T15" s="49">
        <f t="shared" si="7"/>
        <v>2.8400000000000034</v>
      </c>
      <c r="U15" s="51">
        <f t="shared" si="8"/>
        <v>2.8400000000000034</v>
      </c>
      <c r="V15" s="52">
        <v>1</v>
      </c>
      <c r="W15" s="8"/>
      <c r="X15" s="8"/>
      <c r="Y15" s="8"/>
      <c r="Z15" s="8"/>
    </row>
    <row r="16" spans="1:26" ht="21.75" customHeight="1">
      <c r="A16" s="44">
        <v>10</v>
      </c>
      <c r="B16" s="8" t="s">
        <v>34</v>
      </c>
      <c r="C16" s="8" t="s">
        <v>99</v>
      </c>
      <c r="D16" s="8" t="s">
        <v>49</v>
      </c>
      <c r="E16" s="46" t="s">
        <v>41</v>
      </c>
      <c r="F16" s="46"/>
      <c r="G16" s="48">
        <f t="shared" si="0"/>
        <v>100</v>
      </c>
      <c r="H16" s="49">
        <f t="shared" si="1"/>
        <v>0</v>
      </c>
      <c r="I16" s="51">
        <f t="shared" si="2"/>
        <v>100</v>
      </c>
      <c r="J16" s="52"/>
      <c r="K16" s="46" t="s">
        <v>41</v>
      </c>
      <c r="L16" s="46"/>
      <c r="M16" s="48">
        <f t="shared" si="3"/>
        <v>100</v>
      </c>
      <c r="N16" s="49">
        <f t="shared" si="4"/>
        <v>0</v>
      </c>
      <c r="O16" s="51">
        <f t="shared" si="5"/>
        <v>100</v>
      </c>
      <c r="P16" s="62"/>
      <c r="Q16" s="46">
        <v>1</v>
      </c>
      <c r="R16" s="46">
        <v>34.74</v>
      </c>
      <c r="S16" s="48">
        <f t="shared" si="6"/>
        <v>5</v>
      </c>
      <c r="T16" s="49">
        <f t="shared" si="7"/>
        <v>0</v>
      </c>
      <c r="U16" s="51">
        <f t="shared" si="8"/>
        <v>5</v>
      </c>
      <c r="V16" s="52">
        <v>7</v>
      </c>
      <c r="W16" s="8"/>
      <c r="X16" s="8"/>
      <c r="Y16" s="8"/>
      <c r="Z16" s="8"/>
    </row>
    <row r="17" spans="1:26" ht="17.25" customHeight="1">
      <c r="A17" s="39"/>
      <c r="B17" s="162" t="s">
        <v>90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1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9.5" customHeight="1">
      <c r="A18" s="44">
        <v>1</v>
      </c>
      <c r="B18" s="8" t="s">
        <v>106</v>
      </c>
      <c r="C18" s="8" t="s">
        <v>107</v>
      </c>
      <c r="D18" s="8" t="s">
        <v>108</v>
      </c>
      <c r="E18" s="46" t="s">
        <v>41</v>
      </c>
      <c r="F18" s="46"/>
      <c r="G18" s="48">
        <f aca="true" t="shared" si="9" ref="G18:G24">IF(OR(E18="diskv.",E18="ns"),100,5*E18)</f>
        <v>100</v>
      </c>
      <c r="H18" s="49">
        <f aca="true" t="shared" si="10" ref="H18:H24">IF(F18="-","-",(IF(F18&gt;I$4,"diskv.",IF(F18&gt;G$4,F18-G$4,0))))</f>
        <v>0</v>
      </c>
      <c r="I18" s="51">
        <f aca="true" t="shared" si="11" ref="I18:I24">IF(OR(E18="diskv.",E18="ns",H18="diskv."),100,G18+H18)</f>
        <v>100</v>
      </c>
      <c r="J18" s="52"/>
      <c r="K18" s="46" t="s">
        <v>41</v>
      </c>
      <c r="L18" s="46"/>
      <c r="M18" s="48">
        <f aca="true" t="shared" si="12" ref="M18:M24">IF(OR(K18="diskv.",K18="ns"),100,5*K18)</f>
        <v>100</v>
      </c>
      <c r="N18" s="49">
        <f aca="true" t="shared" si="13" ref="N18:N24">IF(L18="-","-",(IF(L18&gt;O$4,"diskv.",IF(L18&gt;M$4,L18-M$4,0))))</f>
        <v>0</v>
      </c>
      <c r="O18" s="51">
        <f aca="true" t="shared" si="14" ref="O18:O24">IF(OR(K18="diskv.",K18="ns",N18="diskv."),100,M18+N18)</f>
        <v>100</v>
      </c>
      <c r="P18" s="62"/>
      <c r="Q18" s="46"/>
      <c r="R18" s="46">
        <v>37.4</v>
      </c>
      <c r="S18" s="48">
        <f aca="true" t="shared" si="15" ref="S18:S24">IF(OR(Q18="diskv.",Q18="ns"),100,5*Q18)</f>
        <v>0</v>
      </c>
      <c r="T18" s="49">
        <f aca="true" t="shared" si="16" ref="T18:T24">IF(R18="-","-",(IF(R18&gt;U$4,"diskv.",IF(R18&gt;S$4,R18-S$4,0))))</f>
        <v>0.3999999999999986</v>
      </c>
      <c r="U18" s="51">
        <f aca="true" t="shared" si="17" ref="U18:U24">IF(OR(Q18="diskv.",Q18="ns",T18="diskv."),100,S18+T18)</f>
        <v>0.3999999999999986</v>
      </c>
      <c r="V18" s="52">
        <v>5</v>
      </c>
      <c r="W18" s="8"/>
      <c r="X18" s="8"/>
      <c r="Y18" s="8"/>
      <c r="Z18" s="8"/>
    </row>
    <row r="19" spans="1:26" ht="16.5" customHeight="1">
      <c r="A19" s="44">
        <v>2</v>
      </c>
      <c r="B19" s="8" t="s">
        <v>113</v>
      </c>
      <c r="C19" s="8" t="s">
        <v>114</v>
      </c>
      <c r="D19" s="8" t="s">
        <v>82</v>
      </c>
      <c r="E19" s="46" t="s">
        <v>41</v>
      </c>
      <c r="F19" s="46"/>
      <c r="G19" s="48">
        <f t="shared" si="9"/>
        <v>100</v>
      </c>
      <c r="H19" s="49">
        <f t="shared" si="10"/>
        <v>0</v>
      </c>
      <c r="I19" s="51">
        <f t="shared" si="11"/>
        <v>100</v>
      </c>
      <c r="J19" s="52"/>
      <c r="K19" s="46" t="s">
        <v>41</v>
      </c>
      <c r="L19" s="46"/>
      <c r="M19" s="48">
        <f t="shared" si="12"/>
        <v>100</v>
      </c>
      <c r="N19" s="49">
        <f t="shared" si="13"/>
        <v>0</v>
      </c>
      <c r="O19" s="51">
        <f t="shared" si="14"/>
        <v>100</v>
      </c>
      <c r="P19" s="62"/>
      <c r="Q19" s="46"/>
      <c r="R19" s="46">
        <v>30.97</v>
      </c>
      <c r="S19" s="48">
        <f t="shared" si="15"/>
        <v>0</v>
      </c>
      <c r="T19" s="49">
        <f t="shared" si="16"/>
        <v>0</v>
      </c>
      <c r="U19" s="51">
        <f t="shared" si="17"/>
        <v>0</v>
      </c>
      <c r="V19" s="52">
        <v>1</v>
      </c>
      <c r="W19" s="8"/>
      <c r="X19" s="8"/>
      <c r="Y19" s="8"/>
      <c r="Z19" s="8"/>
    </row>
    <row r="20" spans="1:26" ht="16.5" customHeight="1">
      <c r="A20" s="44">
        <v>3</v>
      </c>
      <c r="B20" s="8" t="s">
        <v>56</v>
      </c>
      <c r="C20" s="8" t="s">
        <v>115</v>
      </c>
      <c r="D20" s="8" t="s">
        <v>116</v>
      </c>
      <c r="E20" s="46" t="s">
        <v>41</v>
      </c>
      <c r="F20" s="46"/>
      <c r="G20" s="48">
        <f t="shared" si="9"/>
        <v>100</v>
      </c>
      <c r="H20" s="49">
        <f t="shared" si="10"/>
        <v>0</v>
      </c>
      <c r="I20" s="51">
        <f t="shared" si="11"/>
        <v>100</v>
      </c>
      <c r="J20" s="52"/>
      <c r="K20" s="46">
        <v>3</v>
      </c>
      <c r="L20" s="46">
        <v>35.39</v>
      </c>
      <c r="M20" s="48">
        <f t="shared" si="12"/>
        <v>15</v>
      </c>
      <c r="N20" s="49">
        <f t="shared" si="13"/>
        <v>0</v>
      </c>
      <c r="O20" s="51">
        <f t="shared" si="14"/>
        <v>15</v>
      </c>
      <c r="P20" s="52">
        <v>4</v>
      </c>
      <c r="Q20" s="46">
        <v>1</v>
      </c>
      <c r="R20" s="46">
        <v>32.34</v>
      </c>
      <c r="S20" s="48">
        <f t="shared" si="15"/>
        <v>5</v>
      </c>
      <c r="T20" s="49">
        <f t="shared" si="16"/>
        <v>0</v>
      </c>
      <c r="U20" s="51">
        <f t="shared" si="17"/>
        <v>5</v>
      </c>
      <c r="V20" s="52">
        <v>6</v>
      </c>
      <c r="W20" s="8"/>
      <c r="X20" s="8"/>
      <c r="Y20" s="8"/>
      <c r="Z20" s="8"/>
    </row>
    <row r="21" spans="1:26" ht="16.5" customHeight="1">
      <c r="A21" s="44">
        <v>4</v>
      </c>
      <c r="B21" s="8" t="s">
        <v>117</v>
      </c>
      <c r="C21" s="8" t="s">
        <v>118</v>
      </c>
      <c r="D21" s="8" t="s">
        <v>49</v>
      </c>
      <c r="E21" s="46"/>
      <c r="F21" s="46">
        <v>37.57</v>
      </c>
      <c r="G21" s="48">
        <f t="shared" si="9"/>
        <v>0</v>
      </c>
      <c r="H21" s="49">
        <f t="shared" si="10"/>
        <v>0</v>
      </c>
      <c r="I21" s="51">
        <f t="shared" si="11"/>
        <v>0</v>
      </c>
      <c r="J21" s="52">
        <v>1</v>
      </c>
      <c r="K21" s="46">
        <v>2</v>
      </c>
      <c r="L21" s="46">
        <v>44.2</v>
      </c>
      <c r="M21" s="48">
        <f t="shared" si="12"/>
        <v>10</v>
      </c>
      <c r="N21" s="49">
        <f t="shared" si="13"/>
        <v>2.200000000000003</v>
      </c>
      <c r="O21" s="51">
        <f t="shared" si="14"/>
        <v>12.200000000000003</v>
      </c>
      <c r="P21" s="52">
        <v>3</v>
      </c>
      <c r="Q21" s="46"/>
      <c r="R21" s="46">
        <v>37.4</v>
      </c>
      <c r="S21" s="48">
        <f t="shared" si="15"/>
        <v>0</v>
      </c>
      <c r="T21" s="49">
        <f t="shared" si="16"/>
        <v>0.3999999999999986</v>
      </c>
      <c r="U21" s="51">
        <f t="shared" si="17"/>
        <v>0.3999999999999986</v>
      </c>
      <c r="V21" s="52">
        <v>5</v>
      </c>
      <c r="W21" s="8"/>
      <c r="X21" s="8"/>
      <c r="Y21" s="8"/>
      <c r="Z21" s="8"/>
    </row>
    <row r="22" spans="1:26" ht="16.5" customHeight="1">
      <c r="A22" s="44">
        <v>5</v>
      </c>
      <c r="B22" s="8" t="s">
        <v>124</v>
      </c>
      <c r="C22" s="8" t="s">
        <v>125</v>
      </c>
      <c r="D22" s="8" t="s">
        <v>49</v>
      </c>
      <c r="E22" s="46">
        <v>1</v>
      </c>
      <c r="F22" s="46">
        <v>36.87</v>
      </c>
      <c r="G22" s="48">
        <f t="shared" si="9"/>
        <v>5</v>
      </c>
      <c r="H22" s="49">
        <f t="shared" si="10"/>
        <v>0</v>
      </c>
      <c r="I22" s="51">
        <f t="shared" si="11"/>
        <v>5</v>
      </c>
      <c r="J22" s="52">
        <v>4</v>
      </c>
      <c r="K22" s="46"/>
      <c r="L22" s="46">
        <v>34.43</v>
      </c>
      <c r="M22" s="48">
        <f t="shared" si="12"/>
        <v>0</v>
      </c>
      <c r="N22" s="49">
        <f t="shared" si="13"/>
        <v>0</v>
      </c>
      <c r="O22" s="51">
        <f t="shared" si="14"/>
        <v>0</v>
      </c>
      <c r="P22" s="52">
        <v>1</v>
      </c>
      <c r="Q22" s="46"/>
      <c r="R22" s="46">
        <v>31.51</v>
      </c>
      <c r="S22" s="48">
        <f t="shared" si="15"/>
        <v>0</v>
      </c>
      <c r="T22" s="49">
        <f t="shared" si="16"/>
        <v>0</v>
      </c>
      <c r="U22" s="51">
        <f t="shared" si="17"/>
        <v>0</v>
      </c>
      <c r="V22" s="52">
        <v>2</v>
      </c>
      <c r="W22" s="8"/>
      <c r="X22" s="8"/>
      <c r="Y22" s="8"/>
      <c r="Z22" s="8"/>
    </row>
    <row r="23" spans="1:26" ht="16.5" customHeight="1">
      <c r="A23" s="44">
        <v>6</v>
      </c>
      <c r="B23" s="8" t="s">
        <v>126</v>
      </c>
      <c r="C23" s="8" t="s">
        <v>128</v>
      </c>
      <c r="D23" s="8" t="s">
        <v>55</v>
      </c>
      <c r="E23" s="46"/>
      <c r="F23" s="46">
        <v>40.36</v>
      </c>
      <c r="G23" s="48">
        <f t="shared" si="9"/>
        <v>0</v>
      </c>
      <c r="H23" s="49">
        <f t="shared" si="10"/>
        <v>0</v>
      </c>
      <c r="I23" s="51">
        <f t="shared" si="11"/>
        <v>0</v>
      </c>
      <c r="J23" s="52">
        <v>3</v>
      </c>
      <c r="K23" s="46"/>
      <c r="L23" s="46">
        <v>39.68</v>
      </c>
      <c r="M23" s="48">
        <f t="shared" si="12"/>
        <v>0</v>
      </c>
      <c r="N23" s="49">
        <f t="shared" si="13"/>
        <v>0</v>
      </c>
      <c r="O23" s="51">
        <f t="shared" si="14"/>
        <v>0</v>
      </c>
      <c r="P23" s="52">
        <v>2</v>
      </c>
      <c r="Q23" s="46"/>
      <c r="R23" s="46">
        <v>37.24</v>
      </c>
      <c r="S23" s="48">
        <f t="shared" si="15"/>
        <v>0</v>
      </c>
      <c r="T23" s="49">
        <f t="shared" si="16"/>
        <v>0.240000000000002</v>
      </c>
      <c r="U23" s="51">
        <f t="shared" si="17"/>
        <v>0.240000000000002</v>
      </c>
      <c r="V23" s="52">
        <v>4</v>
      </c>
      <c r="W23" s="8"/>
      <c r="X23" s="8"/>
      <c r="Y23" s="8"/>
      <c r="Z23" s="8"/>
    </row>
    <row r="24" spans="1:26" ht="16.5" customHeight="1">
      <c r="A24" s="44">
        <v>7</v>
      </c>
      <c r="B24" s="8" t="s">
        <v>59</v>
      </c>
      <c r="C24" s="8" t="s">
        <v>129</v>
      </c>
      <c r="D24" s="8" t="s">
        <v>49</v>
      </c>
      <c r="E24" s="46"/>
      <c r="F24" s="46">
        <v>40.08</v>
      </c>
      <c r="G24" s="48">
        <f t="shared" si="9"/>
        <v>0</v>
      </c>
      <c r="H24" s="49">
        <f t="shared" si="10"/>
        <v>0</v>
      </c>
      <c r="I24" s="51">
        <f t="shared" si="11"/>
        <v>0</v>
      </c>
      <c r="J24" s="52">
        <v>2</v>
      </c>
      <c r="K24" s="46" t="s">
        <v>41</v>
      </c>
      <c r="L24" s="46"/>
      <c r="M24" s="48">
        <f t="shared" si="12"/>
        <v>100</v>
      </c>
      <c r="N24" s="49">
        <f t="shared" si="13"/>
        <v>0</v>
      </c>
      <c r="O24" s="51">
        <f t="shared" si="14"/>
        <v>100</v>
      </c>
      <c r="P24" s="52"/>
      <c r="Q24" s="46"/>
      <c r="R24" s="46">
        <v>35.79</v>
      </c>
      <c r="S24" s="48">
        <f t="shared" si="15"/>
        <v>0</v>
      </c>
      <c r="T24" s="49">
        <f t="shared" si="16"/>
        <v>0</v>
      </c>
      <c r="U24" s="51">
        <f t="shared" si="17"/>
        <v>0</v>
      </c>
      <c r="V24" s="52">
        <v>3</v>
      </c>
      <c r="W24" s="8"/>
      <c r="X24" s="8"/>
      <c r="Y24" s="8"/>
      <c r="Z24" s="8"/>
    </row>
    <row r="25" spans="1:26" ht="15.75" customHeight="1">
      <c r="A25" s="39"/>
      <c r="B25" s="162" t="s">
        <v>127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1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 customHeight="1">
      <c r="A26" s="44">
        <v>1</v>
      </c>
      <c r="B26" s="45" t="s">
        <v>133</v>
      </c>
      <c r="C26" s="45" t="s">
        <v>134</v>
      </c>
      <c r="D26" s="45" t="s">
        <v>135</v>
      </c>
      <c r="E26" s="46" t="s">
        <v>41</v>
      </c>
      <c r="F26" s="46"/>
      <c r="G26" s="48">
        <f aca="true" t="shared" si="18" ref="G26:G42">IF(OR(E26="diskv.",E26="ns"),100,5*E26)</f>
        <v>100</v>
      </c>
      <c r="H26" s="49">
        <f aca="true" t="shared" si="19" ref="H26:H42">IF(F26="-","-",(IF(F26&gt;I$4,"diskv.",IF(F26&gt;G$4,F26-G$4,0))))</f>
        <v>0</v>
      </c>
      <c r="I26" s="51">
        <f aca="true" t="shared" si="20" ref="I26:I42">IF(OR(E26="diskv.",E26="ns",H26="diskv."),100,G26+H26)</f>
        <v>100</v>
      </c>
      <c r="J26" s="52"/>
      <c r="K26" s="46"/>
      <c r="L26" s="46">
        <v>48.92</v>
      </c>
      <c r="M26" s="48">
        <f aca="true" t="shared" si="21" ref="M26:M42">IF(OR(K26="diskv.",K26="ns"),100,5*K26)</f>
        <v>0</v>
      </c>
      <c r="N26" s="49">
        <f aca="true" t="shared" si="22" ref="N26:N42">IF(L26="-","-",(IF(L26&gt;O$4,"diskv.",IF(L26&gt;M$4,L26-M$4,0))))</f>
        <v>6.920000000000002</v>
      </c>
      <c r="O26" s="51">
        <f aca="true" t="shared" si="23" ref="O26:O42">IF(OR(K26="diskv.",K26="ns",N26="diskv."),100,M26+N26)</f>
        <v>6.920000000000002</v>
      </c>
      <c r="P26" s="52">
        <v>9</v>
      </c>
      <c r="Q26" s="46"/>
      <c r="R26" s="46">
        <v>42.31</v>
      </c>
      <c r="S26" s="48">
        <f aca="true" t="shared" si="24" ref="S26:S41">IF(OR(Q26="diskv.",Q26="ns"),100,5*Q26)</f>
        <v>0</v>
      </c>
      <c r="T26" s="49">
        <f aca="true" t="shared" si="25" ref="T26:T42">IF(R26="-","-",(IF(R26&gt;U$4,"diskv.",IF(R26&gt;S$4,R26-S$4,0))))</f>
        <v>5.310000000000002</v>
      </c>
      <c r="U26" s="51">
        <f aca="true" t="shared" si="26" ref="U26:U42">IF(OR(Q26="diskv.",Q26="ns",T26="diskv."),100,S26+T26)</f>
        <v>5.310000000000002</v>
      </c>
      <c r="V26" s="52">
        <v>8</v>
      </c>
      <c r="W26" s="8"/>
      <c r="X26" s="8"/>
      <c r="Y26" s="8"/>
      <c r="Z26" s="8"/>
    </row>
    <row r="27" spans="1:26" ht="19.5" customHeight="1">
      <c r="A27" s="44">
        <v>2</v>
      </c>
      <c r="B27" s="45" t="s">
        <v>47</v>
      </c>
      <c r="C27" s="45" t="s">
        <v>141</v>
      </c>
      <c r="D27" s="45" t="s">
        <v>142</v>
      </c>
      <c r="E27" s="46"/>
      <c r="F27" s="46">
        <v>32.95</v>
      </c>
      <c r="G27" s="48">
        <f t="shared" si="18"/>
        <v>0</v>
      </c>
      <c r="H27" s="49">
        <f t="shared" si="19"/>
        <v>0</v>
      </c>
      <c r="I27" s="51">
        <f t="shared" si="20"/>
        <v>0</v>
      </c>
      <c r="J27" s="52">
        <v>3</v>
      </c>
      <c r="K27" s="46"/>
      <c r="L27" s="46">
        <v>32.67</v>
      </c>
      <c r="M27" s="48">
        <f t="shared" si="21"/>
        <v>0</v>
      </c>
      <c r="N27" s="49">
        <f t="shared" si="22"/>
        <v>0</v>
      </c>
      <c r="O27" s="51">
        <f t="shared" si="23"/>
        <v>0</v>
      </c>
      <c r="P27" s="52">
        <v>2</v>
      </c>
      <c r="Q27" s="46"/>
      <c r="R27" s="46">
        <v>30.84</v>
      </c>
      <c r="S27" s="48">
        <f t="shared" si="24"/>
        <v>0</v>
      </c>
      <c r="T27" s="49">
        <f t="shared" si="25"/>
        <v>0</v>
      </c>
      <c r="U27" s="51">
        <f t="shared" si="26"/>
        <v>0</v>
      </c>
      <c r="V27" s="52">
        <v>2</v>
      </c>
      <c r="W27" s="8"/>
      <c r="X27" s="8"/>
      <c r="Y27" s="8"/>
      <c r="Z27" s="8"/>
    </row>
    <row r="28" spans="1:26" ht="19.5" customHeight="1">
      <c r="A28" s="44">
        <v>3</v>
      </c>
      <c r="B28" s="45" t="s">
        <v>143</v>
      </c>
      <c r="C28" s="45" t="s">
        <v>144</v>
      </c>
      <c r="D28" s="45" t="s">
        <v>145</v>
      </c>
      <c r="E28" s="79"/>
      <c r="F28" s="79"/>
      <c r="G28" s="48">
        <f t="shared" si="18"/>
        <v>0</v>
      </c>
      <c r="H28" s="49">
        <f t="shared" si="19"/>
        <v>0</v>
      </c>
      <c r="I28" s="51">
        <f t="shared" si="20"/>
        <v>0</v>
      </c>
      <c r="J28" s="80"/>
      <c r="K28" s="46">
        <v>1</v>
      </c>
      <c r="L28" s="46">
        <v>32.07</v>
      </c>
      <c r="M28" s="48">
        <f t="shared" si="21"/>
        <v>5</v>
      </c>
      <c r="N28" s="49">
        <f t="shared" si="22"/>
        <v>0</v>
      </c>
      <c r="O28" s="51">
        <f t="shared" si="23"/>
        <v>5</v>
      </c>
      <c r="P28" s="52">
        <v>6</v>
      </c>
      <c r="Q28" s="46" t="s">
        <v>41</v>
      </c>
      <c r="R28" s="46"/>
      <c r="S28" s="48">
        <f t="shared" si="24"/>
        <v>100</v>
      </c>
      <c r="T28" s="49">
        <f t="shared" si="25"/>
        <v>0</v>
      </c>
      <c r="U28" s="51">
        <f t="shared" si="26"/>
        <v>100</v>
      </c>
      <c r="V28" s="52"/>
      <c r="W28" s="8"/>
      <c r="X28" s="8"/>
      <c r="Y28" s="8"/>
      <c r="Z28" s="8"/>
    </row>
    <row r="29" spans="1:26" ht="19.5" customHeight="1">
      <c r="A29" s="44">
        <v>4</v>
      </c>
      <c r="B29" s="45" t="s">
        <v>121</v>
      </c>
      <c r="C29" s="45" t="s">
        <v>148</v>
      </c>
      <c r="D29" s="45" t="s">
        <v>123</v>
      </c>
      <c r="E29" s="46">
        <v>1</v>
      </c>
      <c r="F29" s="46">
        <v>34.32</v>
      </c>
      <c r="G29" s="48">
        <f t="shared" si="18"/>
        <v>5</v>
      </c>
      <c r="H29" s="49">
        <f t="shared" si="19"/>
        <v>0</v>
      </c>
      <c r="I29" s="51">
        <f t="shared" si="20"/>
        <v>5</v>
      </c>
      <c r="J29" s="52">
        <v>7</v>
      </c>
      <c r="K29" s="46" t="s">
        <v>41</v>
      </c>
      <c r="L29" s="46"/>
      <c r="M29" s="48">
        <f t="shared" si="21"/>
        <v>100</v>
      </c>
      <c r="N29" s="49">
        <f t="shared" si="22"/>
        <v>0</v>
      </c>
      <c r="O29" s="51">
        <f t="shared" si="23"/>
        <v>100</v>
      </c>
      <c r="P29" s="52"/>
      <c r="Q29" s="46" t="s">
        <v>41</v>
      </c>
      <c r="R29" s="46"/>
      <c r="S29" s="48">
        <f t="shared" si="24"/>
        <v>100</v>
      </c>
      <c r="T29" s="49">
        <f t="shared" si="25"/>
        <v>0</v>
      </c>
      <c r="U29" s="51">
        <f t="shared" si="26"/>
        <v>100</v>
      </c>
      <c r="V29" s="52"/>
      <c r="W29" s="8"/>
      <c r="X29" s="8"/>
      <c r="Y29" s="8"/>
      <c r="Z29" s="8"/>
    </row>
    <row r="30" spans="1:26" ht="19.5" customHeight="1">
      <c r="A30" s="44">
        <v>5</v>
      </c>
      <c r="B30" s="45" t="s">
        <v>156</v>
      </c>
      <c r="C30" s="45" t="s">
        <v>157</v>
      </c>
      <c r="D30" s="45" t="s">
        <v>158</v>
      </c>
      <c r="E30" s="46"/>
      <c r="F30" s="46">
        <v>31.39</v>
      </c>
      <c r="G30" s="48">
        <f t="shared" si="18"/>
        <v>0</v>
      </c>
      <c r="H30" s="49">
        <f t="shared" si="19"/>
        <v>0</v>
      </c>
      <c r="I30" s="51">
        <f t="shared" si="20"/>
        <v>0</v>
      </c>
      <c r="J30" s="52">
        <v>2</v>
      </c>
      <c r="K30" s="46" t="s">
        <v>41</v>
      </c>
      <c r="L30" s="46"/>
      <c r="M30" s="48">
        <f t="shared" si="21"/>
        <v>100</v>
      </c>
      <c r="N30" s="49">
        <f t="shared" si="22"/>
        <v>0</v>
      </c>
      <c r="O30" s="51">
        <f t="shared" si="23"/>
        <v>100</v>
      </c>
      <c r="P30" s="52"/>
      <c r="Q30" s="46"/>
      <c r="R30" s="46">
        <v>30.84</v>
      </c>
      <c r="S30" s="48">
        <f t="shared" si="24"/>
        <v>0</v>
      </c>
      <c r="T30" s="49">
        <f t="shared" si="25"/>
        <v>0</v>
      </c>
      <c r="U30" s="51">
        <f t="shared" si="26"/>
        <v>0</v>
      </c>
      <c r="V30" s="52">
        <v>2</v>
      </c>
      <c r="W30" s="8"/>
      <c r="X30" s="8"/>
      <c r="Y30" s="8"/>
      <c r="Z30" s="8"/>
    </row>
    <row r="31" spans="1:26" ht="18" customHeight="1">
      <c r="A31" s="44">
        <v>6</v>
      </c>
      <c r="B31" s="45" t="s">
        <v>146</v>
      </c>
      <c r="C31" s="45" t="s">
        <v>161</v>
      </c>
      <c r="D31" s="45" t="s">
        <v>162</v>
      </c>
      <c r="E31" s="46" t="s">
        <v>41</v>
      </c>
      <c r="F31" s="46"/>
      <c r="G31" s="48">
        <f t="shared" si="18"/>
        <v>100</v>
      </c>
      <c r="H31" s="49">
        <f t="shared" si="19"/>
        <v>0</v>
      </c>
      <c r="I31" s="51">
        <f t="shared" si="20"/>
        <v>100</v>
      </c>
      <c r="J31" s="52"/>
      <c r="K31" s="46"/>
      <c r="L31" s="46">
        <v>37.06</v>
      </c>
      <c r="M31" s="48">
        <f t="shared" si="21"/>
        <v>0</v>
      </c>
      <c r="N31" s="49">
        <f t="shared" si="22"/>
        <v>0</v>
      </c>
      <c r="O31" s="51">
        <f t="shared" si="23"/>
        <v>0</v>
      </c>
      <c r="P31" s="52">
        <v>3</v>
      </c>
      <c r="Q31" s="46"/>
      <c r="R31" s="46">
        <v>32.15</v>
      </c>
      <c r="S31" s="48">
        <f t="shared" si="24"/>
        <v>0</v>
      </c>
      <c r="T31" s="49">
        <f t="shared" si="25"/>
        <v>0</v>
      </c>
      <c r="U31" s="51">
        <f t="shared" si="26"/>
        <v>0</v>
      </c>
      <c r="V31" s="52">
        <v>3</v>
      </c>
      <c r="W31" s="8"/>
      <c r="X31" s="8"/>
      <c r="Y31" s="8"/>
      <c r="Z31" s="8"/>
    </row>
    <row r="32" spans="1:26" ht="19.5" customHeight="1">
      <c r="A32" s="46">
        <v>7</v>
      </c>
      <c r="B32" s="45" t="s">
        <v>166</v>
      </c>
      <c r="C32" s="45" t="s">
        <v>167</v>
      </c>
      <c r="D32" s="45" t="s">
        <v>145</v>
      </c>
      <c r="E32" s="46">
        <v>1</v>
      </c>
      <c r="F32" s="46">
        <v>34.43</v>
      </c>
      <c r="G32" s="48">
        <f t="shared" si="18"/>
        <v>5</v>
      </c>
      <c r="H32" s="49">
        <f t="shared" si="19"/>
        <v>0</v>
      </c>
      <c r="I32" s="51">
        <f t="shared" si="20"/>
        <v>5</v>
      </c>
      <c r="J32" s="52">
        <v>8</v>
      </c>
      <c r="K32" s="46" t="s">
        <v>41</v>
      </c>
      <c r="L32" s="46"/>
      <c r="M32" s="48">
        <f t="shared" si="21"/>
        <v>100</v>
      </c>
      <c r="N32" s="49">
        <f t="shared" si="22"/>
        <v>0</v>
      </c>
      <c r="O32" s="51">
        <f t="shared" si="23"/>
        <v>100</v>
      </c>
      <c r="P32" s="52"/>
      <c r="Q32" s="46">
        <v>2</v>
      </c>
      <c r="R32" s="46">
        <v>31.72</v>
      </c>
      <c r="S32" s="48">
        <f t="shared" si="24"/>
        <v>10</v>
      </c>
      <c r="T32" s="49">
        <f t="shared" si="25"/>
        <v>0</v>
      </c>
      <c r="U32" s="51">
        <f t="shared" si="26"/>
        <v>10</v>
      </c>
      <c r="V32" s="52">
        <v>9</v>
      </c>
      <c r="W32" s="8"/>
      <c r="X32" s="8"/>
      <c r="Y32" s="8"/>
      <c r="Z32" s="8"/>
    </row>
    <row r="33" spans="1:26" ht="19.5" customHeight="1">
      <c r="A33" s="44">
        <v>8</v>
      </c>
      <c r="B33" s="45" t="s">
        <v>170</v>
      </c>
      <c r="C33" s="45" t="s">
        <v>171</v>
      </c>
      <c r="D33" s="45" t="s">
        <v>162</v>
      </c>
      <c r="E33" s="46" t="s">
        <v>41</v>
      </c>
      <c r="F33" s="46"/>
      <c r="G33" s="48">
        <f t="shared" si="18"/>
        <v>100</v>
      </c>
      <c r="H33" s="49">
        <f t="shared" si="19"/>
        <v>0</v>
      </c>
      <c r="I33" s="51">
        <f t="shared" si="20"/>
        <v>100</v>
      </c>
      <c r="J33" s="52"/>
      <c r="K33" s="46" t="s">
        <v>41</v>
      </c>
      <c r="L33" s="46"/>
      <c r="M33" s="48">
        <f t="shared" si="21"/>
        <v>100</v>
      </c>
      <c r="N33" s="49">
        <f t="shared" si="22"/>
        <v>0</v>
      </c>
      <c r="O33" s="51">
        <f t="shared" si="23"/>
        <v>100</v>
      </c>
      <c r="P33" s="52"/>
      <c r="Q33" s="46" t="s">
        <v>41</v>
      </c>
      <c r="R33" s="46"/>
      <c r="S33" s="48">
        <f t="shared" si="24"/>
        <v>100</v>
      </c>
      <c r="T33" s="49">
        <f t="shared" si="25"/>
        <v>0</v>
      </c>
      <c r="U33" s="51">
        <f t="shared" si="26"/>
        <v>100</v>
      </c>
      <c r="V33" s="52"/>
      <c r="W33" s="8"/>
      <c r="X33" s="8"/>
      <c r="Y33" s="8"/>
      <c r="Z33" s="8"/>
    </row>
    <row r="34" spans="1:26" ht="19.5" customHeight="1">
      <c r="A34" s="44">
        <v>9</v>
      </c>
      <c r="B34" s="45" t="s">
        <v>131</v>
      </c>
      <c r="C34" s="45" t="s">
        <v>176</v>
      </c>
      <c r="D34" s="45" t="s">
        <v>177</v>
      </c>
      <c r="E34" s="46" t="s">
        <v>41</v>
      </c>
      <c r="F34" s="46"/>
      <c r="G34" s="48">
        <f t="shared" si="18"/>
        <v>100</v>
      </c>
      <c r="H34" s="49">
        <f t="shared" si="19"/>
        <v>0</v>
      </c>
      <c r="I34" s="51">
        <f t="shared" si="20"/>
        <v>100</v>
      </c>
      <c r="J34" s="52"/>
      <c r="K34" s="46" t="s">
        <v>41</v>
      </c>
      <c r="L34" s="46"/>
      <c r="M34" s="48">
        <f t="shared" si="21"/>
        <v>100</v>
      </c>
      <c r="N34" s="49">
        <f t="shared" si="22"/>
        <v>0</v>
      </c>
      <c r="O34" s="51">
        <f t="shared" si="23"/>
        <v>100</v>
      </c>
      <c r="P34" s="52"/>
      <c r="Q34" s="46" t="s">
        <v>41</v>
      </c>
      <c r="R34" s="46"/>
      <c r="S34" s="48">
        <f t="shared" si="24"/>
        <v>100</v>
      </c>
      <c r="T34" s="49">
        <f t="shared" si="25"/>
        <v>0</v>
      </c>
      <c r="U34" s="51">
        <f t="shared" si="26"/>
        <v>100</v>
      </c>
      <c r="V34" s="52"/>
      <c r="W34" s="8"/>
      <c r="X34" s="8"/>
      <c r="Y34" s="8"/>
      <c r="Z34" s="8"/>
    </row>
    <row r="35" spans="1:26" ht="19.5" customHeight="1">
      <c r="A35" s="44">
        <v>10</v>
      </c>
      <c r="B35" s="45" t="s">
        <v>179</v>
      </c>
      <c r="C35" s="45" t="s">
        <v>180</v>
      </c>
      <c r="D35" s="45" t="s">
        <v>135</v>
      </c>
      <c r="E35" s="46"/>
      <c r="F35" s="46">
        <v>39.68</v>
      </c>
      <c r="G35" s="48">
        <f t="shared" si="18"/>
        <v>0</v>
      </c>
      <c r="H35" s="49">
        <f t="shared" si="19"/>
        <v>0</v>
      </c>
      <c r="I35" s="51">
        <f t="shared" si="20"/>
        <v>0</v>
      </c>
      <c r="J35" s="52">
        <v>4</v>
      </c>
      <c r="K35" s="46"/>
      <c r="L35" s="46">
        <v>47.74</v>
      </c>
      <c r="M35" s="48">
        <f t="shared" si="21"/>
        <v>0</v>
      </c>
      <c r="N35" s="49">
        <f t="shared" si="22"/>
        <v>5.740000000000002</v>
      </c>
      <c r="O35" s="51">
        <f t="shared" si="23"/>
        <v>5.740000000000002</v>
      </c>
      <c r="P35" s="52">
        <v>8</v>
      </c>
      <c r="Q35" s="46"/>
      <c r="R35" s="46">
        <v>34.11</v>
      </c>
      <c r="S35" s="48">
        <f t="shared" si="24"/>
        <v>0</v>
      </c>
      <c r="T35" s="49">
        <f t="shared" si="25"/>
        <v>0</v>
      </c>
      <c r="U35" s="51">
        <f t="shared" si="26"/>
        <v>0</v>
      </c>
      <c r="V35" s="52">
        <v>5</v>
      </c>
      <c r="W35" s="8"/>
      <c r="X35" s="8"/>
      <c r="Y35" s="8"/>
      <c r="Z35" s="8"/>
    </row>
    <row r="36" spans="1:26" ht="19.5" customHeight="1">
      <c r="A36" s="44">
        <v>11</v>
      </c>
      <c r="B36" s="45" t="s">
        <v>184</v>
      </c>
      <c r="C36" s="45" t="s">
        <v>185</v>
      </c>
      <c r="D36" s="45" t="s">
        <v>186</v>
      </c>
      <c r="E36" s="46">
        <v>1</v>
      </c>
      <c r="F36" s="46">
        <v>35.69</v>
      </c>
      <c r="G36" s="48">
        <f t="shared" si="18"/>
        <v>5</v>
      </c>
      <c r="H36" s="49">
        <f t="shared" si="19"/>
        <v>0</v>
      </c>
      <c r="I36" s="51">
        <f t="shared" si="20"/>
        <v>5</v>
      </c>
      <c r="J36" s="52">
        <v>9</v>
      </c>
      <c r="K36" s="46"/>
      <c r="L36" s="46">
        <v>37.46</v>
      </c>
      <c r="M36" s="48">
        <f t="shared" si="21"/>
        <v>0</v>
      </c>
      <c r="N36" s="49">
        <f t="shared" si="22"/>
        <v>0</v>
      </c>
      <c r="O36" s="51">
        <f t="shared" si="23"/>
        <v>0</v>
      </c>
      <c r="P36" s="52">
        <v>4</v>
      </c>
      <c r="Q36" s="46">
        <v>1</v>
      </c>
      <c r="R36" s="46">
        <v>36.23</v>
      </c>
      <c r="S36" s="48">
        <f t="shared" si="24"/>
        <v>5</v>
      </c>
      <c r="T36" s="49">
        <f t="shared" si="25"/>
        <v>0</v>
      </c>
      <c r="U36" s="51">
        <f t="shared" si="26"/>
        <v>5</v>
      </c>
      <c r="V36" s="52">
        <v>7</v>
      </c>
      <c r="W36" s="8"/>
      <c r="X36" s="8"/>
      <c r="Y36" s="8"/>
      <c r="Z36" s="8"/>
    </row>
    <row r="37" spans="1:26" ht="19.5" customHeight="1">
      <c r="A37" s="44">
        <v>12</v>
      </c>
      <c r="B37" s="45" t="s">
        <v>187</v>
      </c>
      <c r="C37" s="45" t="s">
        <v>188</v>
      </c>
      <c r="D37" s="45" t="s">
        <v>145</v>
      </c>
      <c r="E37" s="46" t="s">
        <v>41</v>
      </c>
      <c r="F37" s="46"/>
      <c r="G37" s="48">
        <f t="shared" si="18"/>
        <v>100</v>
      </c>
      <c r="H37" s="49">
        <f t="shared" si="19"/>
        <v>0</v>
      </c>
      <c r="I37" s="51">
        <f t="shared" si="20"/>
        <v>100</v>
      </c>
      <c r="J37" s="52"/>
      <c r="K37" s="46" t="s">
        <v>41</v>
      </c>
      <c r="L37" s="46"/>
      <c r="M37" s="48">
        <f t="shared" si="21"/>
        <v>100</v>
      </c>
      <c r="N37" s="49">
        <f t="shared" si="22"/>
        <v>0</v>
      </c>
      <c r="O37" s="51">
        <f t="shared" si="23"/>
        <v>100</v>
      </c>
      <c r="P37" s="52"/>
      <c r="Q37" s="46" t="s">
        <v>41</v>
      </c>
      <c r="R37" s="46"/>
      <c r="S37" s="48">
        <f t="shared" si="24"/>
        <v>100</v>
      </c>
      <c r="T37" s="49">
        <f t="shared" si="25"/>
        <v>0</v>
      </c>
      <c r="U37" s="51">
        <f t="shared" si="26"/>
        <v>100</v>
      </c>
      <c r="V37" s="52"/>
      <c r="W37" s="8"/>
      <c r="X37" s="8"/>
      <c r="Y37" s="8"/>
      <c r="Z37" s="8"/>
    </row>
    <row r="38" spans="1:26" ht="19.5" customHeight="1">
      <c r="A38" s="44">
        <v>13</v>
      </c>
      <c r="B38" s="45" t="s">
        <v>191</v>
      </c>
      <c r="C38" s="45" t="s">
        <v>192</v>
      </c>
      <c r="D38" s="45" t="s">
        <v>123</v>
      </c>
      <c r="E38" s="46">
        <v>1</v>
      </c>
      <c r="F38" s="46">
        <v>30.54</v>
      </c>
      <c r="G38" s="48">
        <f t="shared" si="18"/>
        <v>5</v>
      </c>
      <c r="H38" s="49">
        <f t="shared" si="19"/>
        <v>0</v>
      </c>
      <c r="I38" s="51">
        <f t="shared" si="20"/>
        <v>5</v>
      </c>
      <c r="J38" s="52">
        <v>5</v>
      </c>
      <c r="K38" s="46">
        <v>1</v>
      </c>
      <c r="L38" s="46">
        <v>31.45</v>
      </c>
      <c r="M38" s="48">
        <f t="shared" si="21"/>
        <v>5</v>
      </c>
      <c r="N38" s="49">
        <f t="shared" si="22"/>
        <v>0</v>
      </c>
      <c r="O38" s="51">
        <f t="shared" si="23"/>
        <v>5</v>
      </c>
      <c r="P38" s="52">
        <v>5</v>
      </c>
      <c r="Q38" s="46">
        <v>2</v>
      </c>
      <c r="R38" s="46">
        <v>32.41</v>
      </c>
      <c r="S38" s="48">
        <f t="shared" si="24"/>
        <v>10</v>
      </c>
      <c r="T38" s="49">
        <f t="shared" si="25"/>
        <v>0</v>
      </c>
      <c r="U38" s="51">
        <f t="shared" si="26"/>
        <v>10</v>
      </c>
      <c r="V38" s="52">
        <v>10</v>
      </c>
      <c r="W38" s="8"/>
      <c r="X38" s="8"/>
      <c r="Y38" s="8"/>
      <c r="Z38" s="8"/>
    </row>
    <row r="39" spans="1:26" ht="19.5" customHeight="1">
      <c r="A39" s="44">
        <v>14</v>
      </c>
      <c r="B39" s="45" t="s">
        <v>196</v>
      </c>
      <c r="C39" s="45" t="s">
        <v>197</v>
      </c>
      <c r="D39" s="45" t="s">
        <v>198</v>
      </c>
      <c r="E39" s="46" t="s">
        <v>41</v>
      </c>
      <c r="F39" s="46"/>
      <c r="G39" s="48">
        <f t="shared" si="18"/>
        <v>100</v>
      </c>
      <c r="H39" s="49">
        <f t="shared" si="19"/>
        <v>0</v>
      </c>
      <c r="I39" s="51">
        <f t="shared" si="20"/>
        <v>100</v>
      </c>
      <c r="J39" s="52"/>
      <c r="K39" s="46" t="s">
        <v>41</v>
      </c>
      <c r="L39" s="46"/>
      <c r="M39" s="48">
        <f t="shared" si="21"/>
        <v>100</v>
      </c>
      <c r="N39" s="49">
        <f t="shared" si="22"/>
        <v>0</v>
      </c>
      <c r="O39" s="51">
        <f t="shared" si="23"/>
        <v>100</v>
      </c>
      <c r="P39" s="52"/>
      <c r="Q39" s="46">
        <v>1</v>
      </c>
      <c r="R39" s="46">
        <v>56.75</v>
      </c>
      <c r="S39" s="48">
        <f t="shared" si="24"/>
        <v>5</v>
      </c>
      <c r="T39" s="49">
        <f t="shared" si="25"/>
        <v>19.75</v>
      </c>
      <c r="U39" s="51">
        <f t="shared" si="26"/>
        <v>24.75</v>
      </c>
      <c r="V39" s="52">
        <v>11</v>
      </c>
      <c r="W39" s="8"/>
      <c r="X39" s="8"/>
      <c r="Y39" s="8"/>
      <c r="Z39" s="8"/>
    </row>
    <row r="40" spans="1:26" ht="19.5" customHeight="1">
      <c r="A40" s="44">
        <v>15</v>
      </c>
      <c r="B40" s="45" t="s">
        <v>47</v>
      </c>
      <c r="C40" s="45" t="s">
        <v>199</v>
      </c>
      <c r="D40" s="45" t="s">
        <v>142</v>
      </c>
      <c r="E40" s="46">
        <v>1</v>
      </c>
      <c r="F40" s="46">
        <v>30.88</v>
      </c>
      <c r="G40" s="48">
        <f t="shared" si="18"/>
        <v>5</v>
      </c>
      <c r="H40" s="49">
        <f t="shared" si="19"/>
        <v>0</v>
      </c>
      <c r="I40" s="51">
        <f t="shared" si="20"/>
        <v>5</v>
      </c>
      <c r="J40" s="52">
        <v>6</v>
      </c>
      <c r="K40" s="46" t="s">
        <v>41</v>
      </c>
      <c r="L40" s="46"/>
      <c r="M40" s="48">
        <f t="shared" si="21"/>
        <v>100</v>
      </c>
      <c r="N40" s="49">
        <f t="shared" si="22"/>
        <v>0</v>
      </c>
      <c r="O40" s="51">
        <f t="shared" si="23"/>
        <v>100</v>
      </c>
      <c r="P40" s="52"/>
      <c r="Q40" s="46"/>
      <c r="R40" s="46">
        <v>28.81</v>
      </c>
      <c r="S40" s="48">
        <f t="shared" si="24"/>
        <v>0</v>
      </c>
      <c r="T40" s="49">
        <f t="shared" si="25"/>
        <v>0</v>
      </c>
      <c r="U40" s="51">
        <f t="shared" si="26"/>
        <v>0</v>
      </c>
      <c r="V40" s="52">
        <v>1</v>
      </c>
      <c r="W40" s="8"/>
      <c r="X40" s="8"/>
      <c r="Y40" s="8"/>
      <c r="Z40" s="8"/>
    </row>
    <row r="41" spans="1:26" ht="19.5" customHeight="1">
      <c r="A41" s="44">
        <v>16</v>
      </c>
      <c r="B41" s="45" t="s">
        <v>143</v>
      </c>
      <c r="C41" s="45" t="s">
        <v>200</v>
      </c>
      <c r="D41" s="45" t="s">
        <v>123</v>
      </c>
      <c r="E41" s="46"/>
      <c r="F41" s="46">
        <v>31.09</v>
      </c>
      <c r="G41" s="48">
        <f t="shared" si="18"/>
        <v>0</v>
      </c>
      <c r="H41" s="49">
        <f t="shared" si="19"/>
        <v>0</v>
      </c>
      <c r="I41" s="51">
        <f t="shared" si="20"/>
        <v>0</v>
      </c>
      <c r="J41" s="52">
        <v>1</v>
      </c>
      <c r="K41" s="46"/>
      <c r="L41" s="46">
        <v>31.29</v>
      </c>
      <c r="M41" s="48">
        <f t="shared" si="21"/>
        <v>0</v>
      </c>
      <c r="N41" s="49">
        <f t="shared" si="22"/>
        <v>0</v>
      </c>
      <c r="O41" s="51">
        <f t="shared" si="23"/>
        <v>0</v>
      </c>
      <c r="P41" s="52">
        <v>1</v>
      </c>
      <c r="Q41" s="46">
        <v>1</v>
      </c>
      <c r="R41" s="46">
        <v>28.02</v>
      </c>
      <c r="S41" s="48">
        <f t="shared" si="24"/>
        <v>5</v>
      </c>
      <c r="T41" s="49">
        <f t="shared" si="25"/>
        <v>0</v>
      </c>
      <c r="U41" s="51">
        <f t="shared" si="26"/>
        <v>5</v>
      </c>
      <c r="V41" s="52">
        <v>6</v>
      </c>
      <c r="W41" s="8"/>
      <c r="X41" s="8"/>
      <c r="Y41" s="8"/>
      <c r="Z41" s="8"/>
    </row>
    <row r="42" spans="1:26" ht="19.5" customHeight="1">
      <c r="A42" s="44">
        <v>17</v>
      </c>
      <c r="B42" s="45" t="s">
        <v>121</v>
      </c>
      <c r="C42" s="45" t="s">
        <v>201</v>
      </c>
      <c r="D42" s="45" t="s">
        <v>123</v>
      </c>
      <c r="E42" s="46">
        <v>1</v>
      </c>
      <c r="F42" s="46">
        <v>37.35</v>
      </c>
      <c r="G42" s="48">
        <f t="shared" si="18"/>
        <v>5</v>
      </c>
      <c r="H42" s="49">
        <f t="shared" si="19"/>
        <v>0</v>
      </c>
      <c r="I42" s="51">
        <f t="shared" si="20"/>
        <v>5</v>
      </c>
      <c r="J42" s="52">
        <v>10</v>
      </c>
      <c r="K42" s="46">
        <v>1</v>
      </c>
      <c r="L42" s="46">
        <v>34.86</v>
      </c>
      <c r="M42" s="48">
        <f t="shared" si="21"/>
        <v>5</v>
      </c>
      <c r="N42" s="49">
        <f t="shared" si="22"/>
        <v>0</v>
      </c>
      <c r="O42" s="51">
        <f t="shared" si="23"/>
        <v>5</v>
      </c>
      <c r="P42" s="52">
        <v>7</v>
      </c>
      <c r="Q42" s="46"/>
      <c r="R42" s="46">
        <v>32.92</v>
      </c>
      <c r="S42" s="48"/>
      <c r="T42" s="49">
        <f t="shared" si="25"/>
        <v>0</v>
      </c>
      <c r="U42" s="51">
        <f t="shared" si="26"/>
        <v>0</v>
      </c>
      <c r="V42" s="52">
        <v>4</v>
      </c>
      <c r="W42" s="8"/>
      <c r="X42" s="8"/>
      <c r="Y42" s="8"/>
      <c r="Z42" s="8"/>
    </row>
    <row r="43" spans="1:26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>
      <c r="A44" s="95"/>
      <c r="B44" s="9"/>
      <c r="C44" s="9"/>
      <c r="D44" s="94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46"/>
      <c r="R44" s="46"/>
      <c r="S44" s="48">
        <f>IF(OR(Q44="diskv.",Q44="ns"),100,5*Q44)</f>
        <v>0</v>
      </c>
      <c r="T44" s="49">
        <f>IF(R44="-","-",(IF(R44&gt;U$4,"diskv.",IF(R44&gt;S$4,R44-S$4,0))))</f>
        <v>0</v>
      </c>
      <c r="U44" s="51">
        <f>IF(OR(Q44="diskv.",Q44="ns",T44="diskv."),100,S44+T44)</f>
        <v>0</v>
      </c>
      <c r="V44" s="52"/>
      <c r="W44" s="8"/>
      <c r="X44" s="8"/>
      <c r="Y44" s="8"/>
      <c r="Z44" s="8"/>
    </row>
    <row r="45" spans="1:26" ht="12.75" customHeight="1">
      <c r="A45" s="95"/>
      <c r="B45" s="9" t="s">
        <v>151</v>
      </c>
      <c r="C45" s="9">
        <v>34</v>
      </c>
      <c r="D45" s="9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>
      <c r="A46" s="95"/>
      <c r="B46" s="9" t="s">
        <v>155</v>
      </c>
      <c r="C46" s="9">
        <v>10</v>
      </c>
      <c r="D46" s="8"/>
      <c r="E46" s="8"/>
      <c r="F46" s="8"/>
      <c r="G46" s="8"/>
      <c r="H46" s="95"/>
      <c r="I46" s="95"/>
      <c r="J46" s="95"/>
      <c r="K46" s="95"/>
      <c r="L46" s="95"/>
      <c r="M46" s="95"/>
      <c r="N46" s="95"/>
      <c r="O46" s="95"/>
      <c r="P46" s="95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>
      <c r="A47" s="9"/>
      <c r="B47" s="8" t="s">
        <v>202</v>
      </c>
      <c r="C47" s="8">
        <v>7</v>
      </c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>
      <c r="A48" s="9"/>
      <c r="B48" s="9" t="s">
        <v>160</v>
      </c>
      <c r="C48" s="9">
        <v>17</v>
      </c>
      <c r="D48" s="94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2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12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12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12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12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12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12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12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12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12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12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12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12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12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12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12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12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12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</sheetData>
  <sheetProtection/>
  <mergeCells count="3">
    <mergeCell ref="B25:P25"/>
    <mergeCell ref="B6:P6"/>
    <mergeCell ref="B17:P17"/>
  </mergeCells>
  <conditionalFormatting sqref="U44 I7:I16 O7:O16 U7:U16 I18:I24 O18:O24 U18:U24 I26:I42 O26:O42 U26:U42">
    <cfRule type="cellIs" priority="1" dxfId="2" operator="between">
      <formula>0</formula>
      <formula>10</formula>
    </cfRule>
  </conditionalFormatting>
  <conditionalFormatting sqref="U44 I7:I16 O7:O16 U7:U16 I18:I24 O18:O24 U18:U24 I26:I42 O26:O42 U26:U42">
    <cfRule type="cellIs" priority="2" dxfId="1" operator="between">
      <formula>10.01</formula>
      <formula>49.99</formula>
    </cfRule>
  </conditionalFormatting>
  <conditionalFormatting sqref="U44 I7:I16 O7:O16 U7:U16 I18:I24 O18:O24 U18:U24 I26:I42 O26:O42 U26:U42">
    <cfRule type="cellIs" priority="3" dxfId="0" operator="between">
      <formula>50</formula>
      <formula>100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3.7109375" style="0" customWidth="1"/>
    <col min="2" max="2" width="17.28125" style="0" customWidth="1"/>
    <col min="3" max="3" width="7.28125" style="0" customWidth="1"/>
    <col min="4" max="4" width="14.28125" style="0" customWidth="1"/>
    <col min="5" max="5" width="6.00390625" style="0" customWidth="1"/>
    <col min="6" max="6" width="6.7109375" style="0" customWidth="1"/>
    <col min="7" max="7" width="7.8515625" style="0" customWidth="1"/>
    <col min="8" max="8" width="8.421875" style="0" customWidth="1"/>
    <col min="9" max="9" width="7.7109375" style="0" customWidth="1"/>
    <col min="10" max="10" width="5.140625" style="0" customWidth="1"/>
    <col min="11" max="11" width="5.421875" style="0" customWidth="1"/>
    <col min="12" max="12" width="8.421875" style="0" customWidth="1"/>
    <col min="13" max="13" width="7.00390625" style="0" customWidth="1"/>
    <col min="14" max="15" width="8.57421875" style="0" customWidth="1"/>
    <col min="16" max="16" width="4.00390625" style="0" customWidth="1"/>
    <col min="17" max="17" width="8.8515625" style="0" customWidth="1"/>
    <col min="18" max="18" width="6.421875" style="0" customWidth="1"/>
    <col min="19" max="19" width="5.140625" style="0" customWidth="1"/>
    <col min="20" max="21" width="6.421875" style="0" customWidth="1"/>
    <col min="22" max="22" width="9.28125" style="0" customWidth="1"/>
    <col min="23" max="23" width="7.28125" style="0" customWidth="1"/>
    <col min="24" max="24" width="7.8515625" style="0" customWidth="1"/>
    <col min="25" max="25" width="5.7109375" style="0" customWidth="1"/>
    <col min="26" max="26" width="17.28125" style="0" customWidth="1"/>
  </cols>
  <sheetData>
    <row r="1" spans="1:26" ht="15" customHeight="1">
      <c r="A1" s="1"/>
      <c r="B1" s="2" t="s">
        <v>2</v>
      </c>
      <c r="C1" s="6" t="s">
        <v>2</v>
      </c>
      <c r="D1" s="4">
        <v>42875</v>
      </c>
      <c r="E1" s="5"/>
      <c r="F1" s="1"/>
      <c r="G1" s="1"/>
      <c r="H1" s="1"/>
      <c r="I1" s="1"/>
      <c r="J1" s="1"/>
      <c r="K1" s="2"/>
      <c r="L1" s="2"/>
      <c r="M1" s="2"/>
      <c r="N1" s="6" t="s">
        <v>3</v>
      </c>
      <c r="O1" s="7" t="s">
        <v>4</v>
      </c>
      <c r="P1" s="2"/>
      <c r="Q1" s="8"/>
      <c r="R1" s="8"/>
      <c r="S1" s="8"/>
      <c r="T1" s="8"/>
      <c r="U1" s="8"/>
      <c r="V1" s="8"/>
      <c r="W1" s="8"/>
      <c r="X1" s="8"/>
      <c r="Y1" s="8"/>
      <c r="Z1" s="10"/>
    </row>
    <row r="2" spans="1:26" ht="15" customHeight="1">
      <c r="A2" s="1"/>
      <c r="B2" s="11" t="s">
        <v>5</v>
      </c>
      <c r="C2" s="12"/>
      <c r="D2" s="13"/>
      <c r="E2" s="14" t="s">
        <v>6</v>
      </c>
      <c r="F2" s="15"/>
      <c r="G2" s="16"/>
      <c r="H2" s="16"/>
      <c r="I2" s="16"/>
      <c r="J2" s="1"/>
      <c r="K2" s="17" t="s">
        <v>9</v>
      </c>
      <c r="L2" s="3"/>
      <c r="M2" s="1"/>
      <c r="N2" s="1"/>
      <c r="O2" s="1"/>
      <c r="P2" s="12"/>
      <c r="Q2" s="1"/>
      <c r="R2" s="1"/>
      <c r="S2" s="1"/>
      <c r="T2" s="1" t="s">
        <v>10</v>
      </c>
      <c r="U2" s="1"/>
      <c r="V2" s="3"/>
      <c r="W2" s="1"/>
      <c r="X2" s="1"/>
      <c r="Y2" s="1"/>
      <c r="Z2" s="10"/>
    </row>
    <row r="3" spans="1:26" ht="15" customHeight="1">
      <c r="A3" s="18"/>
      <c r="B3" s="19"/>
      <c r="C3" s="20"/>
      <c r="D3" s="21"/>
      <c r="E3" s="22" t="s">
        <v>13</v>
      </c>
      <c r="F3" s="23">
        <v>146</v>
      </c>
      <c r="G3" s="18" t="s">
        <v>14</v>
      </c>
      <c r="H3" s="24">
        <v>3.2</v>
      </c>
      <c r="I3" s="21" t="s">
        <v>15</v>
      </c>
      <c r="J3" s="21"/>
      <c r="K3" s="22" t="s">
        <v>13</v>
      </c>
      <c r="L3" s="23">
        <v>158</v>
      </c>
      <c r="M3" s="18" t="s">
        <v>14</v>
      </c>
      <c r="N3" s="24">
        <v>3.2</v>
      </c>
      <c r="O3" s="21" t="s">
        <v>15</v>
      </c>
      <c r="P3" s="20"/>
      <c r="Q3" s="21"/>
      <c r="R3" s="21"/>
      <c r="S3" s="21"/>
      <c r="T3" s="21"/>
      <c r="U3" s="21"/>
      <c r="V3" s="23">
        <v>153</v>
      </c>
      <c r="W3" s="18" t="s">
        <v>14</v>
      </c>
      <c r="X3" s="24">
        <v>3.2</v>
      </c>
      <c r="Y3" s="21" t="s">
        <v>15</v>
      </c>
      <c r="Z3" s="10"/>
    </row>
    <row r="4" spans="1:26" ht="15" customHeight="1">
      <c r="A4" s="25"/>
      <c r="B4" s="163"/>
      <c r="C4" s="161"/>
      <c r="D4" s="21"/>
      <c r="E4" s="26"/>
      <c r="F4" s="22" t="s">
        <v>16</v>
      </c>
      <c r="G4" s="24">
        <v>46</v>
      </c>
      <c r="H4" s="22" t="s">
        <v>17</v>
      </c>
      <c r="I4" s="24">
        <f>G4*2</f>
        <v>92</v>
      </c>
      <c r="J4" s="31"/>
      <c r="K4" s="26"/>
      <c r="L4" s="22" t="s">
        <v>16</v>
      </c>
      <c r="M4" s="24">
        <v>49</v>
      </c>
      <c r="N4" s="22" t="s">
        <v>18</v>
      </c>
      <c r="O4" s="24">
        <f>M4*2</f>
        <v>98</v>
      </c>
      <c r="P4" s="20"/>
      <c r="Q4" s="159" t="s">
        <v>19</v>
      </c>
      <c r="R4" s="160"/>
      <c r="S4" s="34"/>
      <c r="T4" s="34"/>
      <c r="U4" s="34"/>
      <c r="V4" s="24">
        <v>48</v>
      </c>
      <c r="W4" s="22" t="s">
        <v>18</v>
      </c>
      <c r="X4" s="24">
        <f>V4*2</f>
        <v>96</v>
      </c>
      <c r="Y4" s="20"/>
      <c r="Z4" s="10"/>
    </row>
    <row r="5" spans="1:26" ht="20.25" customHeight="1">
      <c r="A5" s="33" t="s">
        <v>20</v>
      </c>
      <c r="B5" s="35" t="s">
        <v>21</v>
      </c>
      <c r="C5" s="35" t="s">
        <v>22</v>
      </c>
      <c r="D5" s="36" t="s">
        <v>23</v>
      </c>
      <c r="E5" s="37" t="s">
        <v>24</v>
      </c>
      <c r="F5" s="33" t="s">
        <v>25</v>
      </c>
      <c r="G5" s="33" t="s">
        <v>26</v>
      </c>
      <c r="H5" s="33" t="s">
        <v>27</v>
      </c>
      <c r="I5" s="33" t="s">
        <v>28</v>
      </c>
      <c r="J5" s="37" t="s">
        <v>29</v>
      </c>
      <c r="K5" s="37" t="s">
        <v>24</v>
      </c>
      <c r="L5" s="33" t="s">
        <v>25</v>
      </c>
      <c r="M5" s="33" t="s">
        <v>26</v>
      </c>
      <c r="N5" s="33" t="s">
        <v>27</v>
      </c>
      <c r="O5" s="33" t="s">
        <v>28</v>
      </c>
      <c r="P5" s="37" t="s">
        <v>29</v>
      </c>
      <c r="Q5" s="38" t="s">
        <v>24</v>
      </c>
      <c r="R5" s="38" t="s">
        <v>25</v>
      </c>
      <c r="S5" s="42" t="s">
        <v>29</v>
      </c>
      <c r="T5" s="42" t="s">
        <v>32</v>
      </c>
      <c r="U5" s="42" t="s">
        <v>33</v>
      </c>
      <c r="V5" s="33" t="s">
        <v>26</v>
      </c>
      <c r="W5" s="33" t="s">
        <v>27</v>
      </c>
      <c r="X5" s="33" t="s">
        <v>28</v>
      </c>
      <c r="Y5" s="37" t="s">
        <v>29</v>
      </c>
      <c r="Z5" s="10"/>
    </row>
    <row r="6" spans="1:26" ht="15" customHeight="1">
      <c r="A6" s="39"/>
      <c r="B6" s="162" t="s">
        <v>31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8"/>
      <c r="R6" s="8"/>
      <c r="S6" s="8"/>
      <c r="T6" s="8"/>
      <c r="U6" s="8"/>
      <c r="V6" s="8"/>
      <c r="W6" s="8"/>
      <c r="X6" s="8"/>
      <c r="Y6" s="8"/>
      <c r="Z6" s="10"/>
    </row>
    <row r="7" spans="1:26" ht="15" customHeight="1">
      <c r="A7" s="44">
        <v>1</v>
      </c>
      <c r="B7" s="45" t="s">
        <v>36</v>
      </c>
      <c r="C7" s="45" t="s">
        <v>42</v>
      </c>
      <c r="D7" s="45" t="s">
        <v>43</v>
      </c>
      <c r="E7" s="47" t="s">
        <v>41</v>
      </c>
      <c r="F7" s="47"/>
      <c r="G7" s="47">
        <f>IF(OR(E7="diskv.",E7="ns"),100,5*E7)</f>
        <v>100</v>
      </c>
      <c r="H7" s="50">
        <f>IF(F7="-","-",(IF(F7&gt;I$4,"diskv.",IF(F7&gt;G$4,F7-G$4,0))))</f>
        <v>0</v>
      </c>
      <c r="I7" s="50">
        <f>IF(OR(E7="diskv.",E7="ns",H7="diskv."),100,G7+H7)</f>
        <v>100</v>
      </c>
      <c r="J7" s="54"/>
      <c r="K7" s="47"/>
      <c r="L7" s="47">
        <v>56.64</v>
      </c>
      <c r="M7" s="47">
        <f>IF(OR(K7="diskv.",K7="ns"),100,5*K7)</f>
        <v>0</v>
      </c>
      <c r="N7" s="50">
        <f>IF(L7="-","-",(IF(L7&gt;O$4,"diskv.",IF(L7&gt;M$4,L7-M$4,0))))</f>
        <v>7.640000000000001</v>
      </c>
      <c r="O7" s="50">
        <f>IF(OR(K7="diskv.",K7="ns",N7="diskv."),100,M7+N7)</f>
        <v>7.640000000000001</v>
      </c>
      <c r="P7" s="54">
        <v>3</v>
      </c>
      <c r="Q7" s="50">
        <f>SUM(I7,O7)</f>
        <v>107.64</v>
      </c>
      <c r="R7" s="47">
        <f>SUM(F7,L7)</f>
        <v>56.64</v>
      </c>
      <c r="S7" s="56">
        <v>5</v>
      </c>
      <c r="T7" s="46">
        <v>1</v>
      </c>
      <c r="U7" s="46">
        <v>48.68</v>
      </c>
      <c r="V7" s="48">
        <f>IF(OR(T7="diskv.",T7="ns"),100,5*T7)</f>
        <v>5</v>
      </c>
      <c r="W7" s="49">
        <f>IF(U7="-","-",(IF(U7&gt;X$4,"diskv.",IF(U7&gt;V$4,U7-V$4,0))))</f>
        <v>0.6799999999999997</v>
      </c>
      <c r="X7" s="51">
        <f>IF(OR(R7="diskv.",R7="ns",W7="diskv."),100,V7+W7)</f>
        <v>5.68</v>
      </c>
      <c r="Y7" s="52">
        <v>2</v>
      </c>
      <c r="Z7" s="10"/>
    </row>
    <row r="8" spans="1:26" ht="15" customHeight="1">
      <c r="A8" s="44">
        <v>2</v>
      </c>
      <c r="B8" s="45" t="s">
        <v>64</v>
      </c>
      <c r="C8" s="45" t="s">
        <v>66</v>
      </c>
      <c r="D8" s="45" t="s">
        <v>68</v>
      </c>
      <c r="E8" s="47"/>
      <c r="F8" s="47">
        <v>53.31</v>
      </c>
      <c r="G8" s="47">
        <f>IF(OR(E8="diskv.",E8="ns"),100,5*E8)</f>
        <v>0</v>
      </c>
      <c r="H8" s="50">
        <f>IF(F8="-","-",(IF(F8&gt;I$4,"diskv.",IF(F8&gt;G$4,F8-G$4,0))))</f>
        <v>7.310000000000002</v>
      </c>
      <c r="I8" s="50">
        <f>IF(OR(E8="diskv.",E8="ns",H8="diskv."),100,G8+H8)</f>
        <v>7.310000000000002</v>
      </c>
      <c r="J8" s="54">
        <v>4</v>
      </c>
      <c r="K8" s="47"/>
      <c r="L8" s="47">
        <v>56.04</v>
      </c>
      <c r="M8" s="47">
        <f>IF(OR(K8="diskv.",K8="ns"),100,5*K8)</f>
        <v>0</v>
      </c>
      <c r="N8" s="50">
        <f>IF(L8="-","-",(IF(L8&gt;O$4,"diskv.",IF(L8&gt;M$4,L8-M$4,0))))</f>
        <v>7.039999999999999</v>
      </c>
      <c r="O8" s="50">
        <f>IF(OR(K8="diskv.",K8="ns",N8="diskv."),100,M8+N8)</f>
        <v>7.039999999999999</v>
      </c>
      <c r="P8" s="54">
        <v>2</v>
      </c>
      <c r="Q8" s="50">
        <f>SUM(I8,O8)</f>
        <v>14.350000000000001</v>
      </c>
      <c r="R8" s="47">
        <f>SUM(F8,L8)</f>
        <v>109.35</v>
      </c>
      <c r="S8" s="56">
        <v>3</v>
      </c>
      <c r="T8" s="46">
        <v>1</v>
      </c>
      <c r="U8" s="46">
        <v>53.01</v>
      </c>
      <c r="V8" s="48">
        <f>IF(OR(T8="diskv.",T8="ns"),100,5*T8)</f>
        <v>5</v>
      </c>
      <c r="W8" s="49">
        <f>IF(U8="-","-",(IF(U8&gt;X$4,"diskv.",IF(U8&gt;V$4,U8-V$4,0))))</f>
        <v>5.009999999999998</v>
      </c>
      <c r="X8" s="51">
        <f>IF(OR(R8="diskv.",R8="ns",W8="diskv."),100,V8+W8)</f>
        <v>10.009999999999998</v>
      </c>
      <c r="Y8" s="57">
        <v>5</v>
      </c>
      <c r="Z8" s="10"/>
    </row>
    <row r="9" spans="1:26" ht="15" customHeight="1">
      <c r="A9" s="44">
        <v>3</v>
      </c>
      <c r="B9" s="45" t="s">
        <v>78</v>
      </c>
      <c r="C9" s="45" t="s">
        <v>79</v>
      </c>
      <c r="D9" s="45" t="s">
        <v>69</v>
      </c>
      <c r="E9" s="47">
        <v>1</v>
      </c>
      <c r="F9" s="47">
        <v>32.81</v>
      </c>
      <c r="G9" s="47">
        <f>IF(OR(E9="diskv.",E9="ns"),100,5*E9)</f>
        <v>5</v>
      </c>
      <c r="H9" s="50">
        <f>IF(F9="-","-",(IF(F9&gt;I$4,"diskv.",IF(F9&gt;G$4,F9-G$4,0))))</f>
        <v>0</v>
      </c>
      <c r="I9" s="50">
        <f>IF(OR(E9="diskv.",E9="ns",H9="diskv."),100,G9+H9)</f>
        <v>5</v>
      </c>
      <c r="J9" s="54">
        <v>3</v>
      </c>
      <c r="K9" s="47"/>
      <c r="L9" s="47" t="s">
        <v>41</v>
      </c>
      <c r="M9" s="47">
        <f>IF(OR(K9="diskv.",K9="ns"),100,5*K9)</f>
        <v>0</v>
      </c>
      <c r="N9" s="50" t="str">
        <f>IF(L9="-","-",(IF(L9&gt;O$4,"diskv.",IF(L9&gt;M$4,L9-M$4,0))))</f>
        <v>diskv.</v>
      </c>
      <c r="O9" s="50">
        <f>IF(OR(K9="diskv.",K9="ns",N9="diskv."),100,M9+N9)</f>
        <v>100</v>
      </c>
      <c r="P9" s="54"/>
      <c r="Q9" s="50">
        <f>SUM(I9,O9)</f>
        <v>105</v>
      </c>
      <c r="R9" s="47">
        <f>SUM(F9,L9)</f>
        <v>32.81</v>
      </c>
      <c r="S9" s="56">
        <v>4</v>
      </c>
      <c r="T9" s="46">
        <v>2</v>
      </c>
      <c r="U9" s="46">
        <v>37.36</v>
      </c>
      <c r="V9" s="48">
        <f>IF(OR(T9="diskv.",T9="ns"),100,5*T9)</f>
        <v>10</v>
      </c>
      <c r="W9" s="49">
        <f>IF(U9="-","-",(IF(U9&gt;X$4,"diskv.",IF(U9&gt;V$4,U9-V$4,0))))</f>
        <v>0</v>
      </c>
      <c r="X9" s="58">
        <f>IF(OR(R9="diskv.",R9="ns",W9="diskv."),100,V9+W9)</f>
        <v>10</v>
      </c>
      <c r="Y9" s="52">
        <v>4</v>
      </c>
      <c r="Z9" s="10"/>
    </row>
    <row r="10" spans="1:26" ht="15" customHeight="1">
      <c r="A10" s="39"/>
      <c r="B10" s="164" t="s">
        <v>90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0"/>
      <c r="R10" s="60"/>
      <c r="S10" s="60"/>
      <c r="T10" s="60"/>
      <c r="U10" s="60"/>
      <c r="V10" s="60"/>
      <c r="W10" s="60"/>
      <c r="X10" s="60"/>
      <c r="Y10" s="60"/>
      <c r="Z10" s="10"/>
    </row>
    <row r="11" spans="1:26" ht="15" customHeight="1">
      <c r="A11" s="61">
        <v>1</v>
      </c>
      <c r="B11" s="45" t="s">
        <v>100</v>
      </c>
      <c r="C11" s="45" t="s">
        <v>101</v>
      </c>
      <c r="D11" s="45" t="s">
        <v>102</v>
      </c>
      <c r="E11" s="47"/>
      <c r="F11" s="47">
        <v>30.36</v>
      </c>
      <c r="G11" s="47">
        <f>IF(OR(E11="diskv.",E11="ns"),100,5*E11)</f>
        <v>0</v>
      </c>
      <c r="H11" s="63">
        <f>IF(F11="-","-",(IF(F11&gt;I$4,"diskv.",IF(F11&gt;G$4,F11-G$4,0))))</f>
        <v>0</v>
      </c>
      <c r="I11" s="50">
        <f>IF(OR(E11="diskv.",E11="ns",H11="diskv."),100,G11+H11)</f>
        <v>0</v>
      </c>
      <c r="J11" s="54">
        <v>2</v>
      </c>
      <c r="K11" s="47">
        <v>1</v>
      </c>
      <c r="L11" s="47">
        <v>28.64</v>
      </c>
      <c r="M11" s="47">
        <f>IF(OR(K11="diskv.",K11="ns"),100,5*K11)</f>
        <v>5</v>
      </c>
      <c r="N11" s="50">
        <f>IF(L11="-","-",(IF(L11&gt;O$4,"diskv.",IF(L11&gt;M$4,L11-M$4,0))))</f>
        <v>0</v>
      </c>
      <c r="O11" s="50">
        <f>IF(OR(K11="diskv.",K11="ns",N11="diskv."),100,M11+N11)</f>
        <v>5</v>
      </c>
      <c r="P11" s="54">
        <v>1</v>
      </c>
      <c r="Q11" s="50">
        <f>SUM(I11,O11)</f>
        <v>5</v>
      </c>
      <c r="R11" s="47">
        <f>SUM(F11,L11)</f>
        <v>59</v>
      </c>
      <c r="S11" s="56">
        <v>1</v>
      </c>
      <c r="T11" s="46" t="s">
        <v>41</v>
      </c>
      <c r="U11" s="46"/>
      <c r="V11" s="48">
        <f>IF(OR(T11="diskv.",T11="ns"),100,5*T11)</f>
        <v>100</v>
      </c>
      <c r="W11" s="49">
        <f>IF(U11="-","-",(IF(U11&gt;X$4,"diskv.",IF(U11&gt;V$4,U11-V$4,0))))</f>
        <v>0</v>
      </c>
      <c r="X11" s="51">
        <f>IF(OR(R11="diskv.",R11="ns",W11="diskv."),100,V11+W11)</f>
        <v>100</v>
      </c>
      <c r="Y11" s="52"/>
      <c r="Z11" s="10"/>
    </row>
    <row r="12" spans="1:26" ht="15" customHeight="1">
      <c r="A12" s="61">
        <v>2</v>
      </c>
      <c r="B12" s="45" t="s">
        <v>110</v>
      </c>
      <c r="C12" s="45" t="s">
        <v>111</v>
      </c>
      <c r="D12" s="45" t="s">
        <v>112</v>
      </c>
      <c r="E12" s="47">
        <v>4</v>
      </c>
      <c r="F12" s="47">
        <v>35.07</v>
      </c>
      <c r="G12" s="47">
        <f>IF(OR(E12="diskv.",E12="ns"),100,5*E12)</f>
        <v>20</v>
      </c>
      <c r="H12" s="63">
        <f>IF(F12="-","-",(IF(F12&gt;I$4,"diskv.",IF(F12&gt;G$4,F12-G$4,0))))</f>
        <v>0</v>
      </c>
      <c r="I12" s="50">
        <f>IF(OR(E12="diskv.",E12="ns",H12="diskv."),100,G12+H12)</f>
        <v>20</v>
      </c>
      <c r="J12" s="54">
        <v>5</v>
      </c>
      <c r="K12" s="47" t="s">
        <v>41</v>
      </c>
      <c r="L12" s="47"/>
      <c r="M12" s="47">
        <f>IF(OR(K12="diskv.",K12="ns"),100,5*K12)</f>
        <v>100</v>
      </c>
      <c r="N12" s="50">
        <f>IF(L12="-","-",(IF(L12&gt;O$4,"diskv.",IF(L12&gt;M$4,L12-M$4,0))))</f>
        <v>0</v>
      </c>
      <c r="O12" s="50">
        <f>IF(OR(K12="diskv.",K12="ns",N12="diskv."),100,M12+N12)</f>
        <v>100</v>
      </c>
      <c r="P12" s="72"/>
      <c r="Q12" s="50">
        <f>SUM(I12,O12)</f>
        <v>120</v>
      </c>
      <c r="R12" s="47">
        <f>SUM(F12,L12)</f>
        <v>35.07</v>
      </c>
      <c r="S12" s="56">
        <v>7</v>
      </c>
      <c r="T12" s="46">
        <v>2</v>
      </c>
      <c r="U12" s="46">
        <v>35.77</v>
      </c>
      <c r="V12" s="48">
        <f>IF(OR(T12="diskv.",T12="ns"),100,5*T12)</f>
        <v>10</v>
      </c>
      <c r="W12" s="49">
        <f>IF(U12="-","-",(IF(U12&gt;X$4,"diskv.",IF(U12&gt;V$4,U12-V$4,0))))</f>
        <v>0</v>
      </c>
      <c r="X12" s="51">
        <f>IF(OR(R12="diskv.",R12="ns",W12="diskv."),100,V12+W12)</f>
        <v>10</v>
      </c>
      <c r="Y12" s="52">
        <v>3</v>
      </c>
      <c r="Z12" s="10"/>
    </row>
    <row r="13" spans="1:26" ht="15" customHeight="1">
      <c r="A13" s="61">
        <v>3</v>
      </c>
      <c r="B13" s="45" t="s">
        <v>121</v>
      </c>
      <c r="C13" s="45" t="s">
        <v>122</v>
      </c>
      <c r="D13" s="45" t="s">
        <v>123</v>
      </c>
      <c r="E13" s="47" t="s">
        <v>41</v>
      </c>
      <c r="F13" s="47"/>
      <c r="G13" s="47">
        <f>IF(OR(E13="diskv.",E13="ns"),100,5*E13)</f>
        <v>100</v>
      </c>
      <c r="H13" s="63">
        <f>IF(F13="-","-",(IF(F13&gt;I$4,"diskv.",IF(F13&gt;G$4,F13-G$4,0))))</f>
        <v>0</v>
      </c>
      <c r="I13" s="50">
        <f>IF(OR(E13="diskv.",E13="ns",H13="diskv."),100,G13+H13)</f>
        <v>100</v>
      </c>
      <c r="J13" s="54"/>
      <c r="K13" s="47">
        <v>2</v>
      </c>
      <c r="L13" s="47">
        <v>41.28</v>
      </c>
      <c r="M13" s="47">
        <f>IF(OR(K13="diskv.",K13="ns"),100,5*K13)</f>
        <v>10</v>
      </c>
      <c r="N13" s="50">
        <f>IF(L13="-","-",(IF(L13&gt;O$4,"diskv.",IF(L13&gt;M$4,L13-M$4,0))))</f>
        <v>0</v>
      </c>
      <c r="O13" s="50">
        <f>IF(OR(K13="diskv.",K13="ns",N13="diskv."),100,M13+N13)</f>
        <v>10</v>
      </c>
      <c r="P13" s="54">
        <v>5</v>
      </c>
      <c r="Q13" s="50">
        <f>SUM(I13,O13)</f>
        <v>110</v>
      </c>
      <c r="R13" s="47">
        <f>SUM(F13,L13)</f>
        <v>41.28</v>
      </c>
      <c r="S13" s="56">
        <v>6</v>
      </c>
      <c r="T13" s="46">
        <v>1</v>
      </c>
      <c r="U13" s="46">
        <v>35.88</v>
      </c>
      <c r="V13" s="48">
        <f>IF(OR(T13="diskv.",T13="ns"),100,5*T13)</f>
        <v>5</v>
      </c>
      <c r="W13" s="49">
        <f>IF(U13="-","-",(IF(U13&gt;X$4,"diskv.",IF(U13&gt;V$4,U13-V$4,0))))</f>
        <v>0</v>
      </c>
      <c r="X13" s="51">
        <f>IF(OR(R13="diskv.",R13="ns",W13="diskv."),100,V13+W13)</f>
        <v>5</v>
      </c>
      <c r="Y13" s="52">
        <v>1</v>
      </c>
      <c r="Z13" s="10"/>
    </row>
    <row r="14" spans="1:26" ht="15" customHeight="1">
      <c r="A14" s="39"/>
      <c r="B14" s="164" t="s">
        <v>127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6"/>
      <c r="Q14" s="60"/>
      <c r="R14" s="60"/>
      <c r="S14" s="74"/>
      <c r="T14" s="60"/>
      <c r="U14" s="60"/>
      <c r="V14" s="60"/>
      <c r="W14" s="60"/>
      <c r="X14" s="60"/>
      <c r="Y14" s="60"/>
      <c r="Z14" s="10"/>
    </row>
    <row r="15" spans="1:26" ht="15" customHeight="1">
      <c r="A15" s="44">
        <v>1</v>
      </c>
      <c r="B15" s="45" t="s">
        <v>88</v>
      </c>
      <c r="C15" s="45" t="s">
        <v>130</v>
      </c>
      <c r="D15" s="45" t="s">
        <v>123</v>
      </c>
      <c r="E15" s="47"/>
      <c r="F15" s="47">
        <v>28.1</v>
      </c>
      <c r="G15" s="47">
        <f>IF(OR(E15="diskv.",E15="ns"),100,5*E15)</f>
        <v>0</v>
      </c>
      <c r="H15" s="50">
        <f>IF(F15="-","-",(IF(F15&gt;I$4,"diskv.",IF(F15&gt;G$4,F15-G$4,0))))</f>
        <v>0</v>
      </c>
      <c r="I15" s="50">
        <f>IF(OR(E15="diskv.",E15="ns",H15="diskv."),100,G15+H15)</f>
        <v>0</v>
      </c>
      <c r="J15" s="54">
        <v>1</v>
      </c>
      <c r="K15" s="47">
        <v>2</v>
      </c>
      <c r="L15" s="47">
        <v>40.32</v>
      </c>
      <c r="M15" s="47">
        <f>IF(OR(K15="diskv.",K15="ns"),100,5*K15)</f>
        <v>10</v>
      </c>
      <c r="N15" s="50">
        <f>IF(L15="-","-",(IF(L15&gt;O$4,"diskv.",IF(L15&gt;M$4,L15-M$4,0))))</f>
        <v>0</v>
      </c>
      <c r="O15" s="50">
        <f>IF(OR(K15="diskv.",K15="ns",N15="diskv."),100,M15+N15)</f>
        <v>10</v>
      </c>
      <c r="P15" s="77">
        <v>4</v>
      </c>
      <c r="Q15" s="50">
        <f>SUM(I15,O15)</f>
        <v>10</v>
      </c>
      <c r="R15" s="47">
        <f>SUM(F15,L15)</f>
        <v>68.42</v>
      </c>
      <c r="S15" s="56">
        <v>2</v>
      </c>
      <c r="T15" s="46" t="s">
        <v>41</v>
      </c>
      <c r="U15" s="78"/>
      <c r="V15" s="48">
        <f>IF(OR(T15="diskv.",T15="ns"),100,5*T15)</f>
        <v>100</v>
      </c>
      <c r="W15" s="49">
        <f>IF(U15="-","-",(IF(U15&gt;X$4,"diskv.",IF(U15&gt;V$4,U15-V$4,0))))</f>
        <v>0</v>
      </c>
      <c r="X15" s="51">
        <f>IF(OR(R15="diskv.",R15="ns",W15="diskv."),100,V15+W15)</f>
        <v>100</v>
      </c>
      <c r="Y15" s="62"/>
      <c r="Z15" s="10"/>
    </row>
    <row r="16" spans="1:26" ht="15" customHeight="1">
      <c r="A16" s="81"/>
      <c r="B16" s="82"/>
      <c r="C16" s="82"/>
      <c r="D16" s="83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4"/>
      <c r="R16" s="84"/>
      <c r="S16" s="84"/>
      <c r="T16" s="84"/>
      <c r="U16" s="84"/>
      <c r="V16" s="84"/>
      <c r="W16" s="85"/>
      <c r="X16" s="85"/>
      <c r="Y16" s="86"/>
      <c r="Z16" s="10"/>
    </row>
    <row r="17" spans="1:26" ht="15" customHeight="1">
      <c r="A17" s="81"/>
      <c r="B17" s="82" t="s">
        <v>151</v>
      </c>
      <c r="C17" s="82">
        <v>7</v>
      </c>
      <c r="D17" s="83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" customHeight="1">
      <c r="A18" s="10"/>
      <c r="B18" s="10" t="s">
        <v>155</v>
      </c>
      <c r="C18" s="10">
        <v>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" customHeight="1">
      <c r="A19" s="10"/>
      <c r="B19" s="10" t="s">
        <v>159</v>
      </c>
      <c r="C19" s="10">
        <v>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" customHeight="1">
      <c r="A20" s="10"/>
      <c r="B20" s="10" t="s">
        <v>160</v>
      </c>
      <c r="C20" s="10">
        <v>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sheetProtection/>
  <mergeCells count="5">
    <mergeCell ref="B4:C4"/>
    <mergeCell ref="B14:P14"/>
    <mergeCell ref="B6:P6"/>
    <mergeCell ref="B10:P10"/>
    <mergeCell ref="Q4:R4"/>
  </mergeCells>
  <conditionalFormatting sqref="I7:I9 I11:I13 O7:O9 X7:X9 X11:X13 O11:O13 O15 I15 X15:X16">
    <cfRule type="cellIs" priority="1" dxfId="2" operator="between">
      <formula>0</formula>
      <formula>10</formula>
    </cfRule>
  </conditionalFormatting>
  <conditionalFormatting sqref="I7:I9 I11:I13 O7:O9 X7:X9 X11:X13 O11:O13 O15 I15 X15:X16">
    <cfRule type="cellIs" priority="2" dxfId="1" operator="between">
      <formula>10.01</formula>
      <formula>49.99</formula>
    </cfRule>
  </conditionalFormatting>
  <conditionalFormatting sqref="I7:I9 I11:I13 O7:O9 X7:X9 X11:X13 O11:O13 O15 I15 X15:X16">
    <cfRule type="cellIs" priority="3" dxfId="0" operator="between">
      <formula>50</formula>
      <formula>100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3.7109375" style="0" customWidth="1"/>
    <col min="2" max="2" width="17.00390625" style="0" customWidth="1"/>
    <col min="3" max="3" width="8.28125" style="0" customWidth="1"/>
    <col min="4" max="4" width="14.57421875" style="0" customWidth="1"/>
    <col min="5" max="5" width="6.00390625" style="0" customWidth="1"/>
    <col min="6" max="6" width="8.8515625" style="0" customWidth="1"/>
    <col min="7" max="7" width="7.28125" style="0" customWidth="1"/>
    <col min="8" max="8" width="6.421875" style="0" customWidth="1"/>
    <col min="9" max="9" width="7.421875" style="0" customWidth="1"/>
    <col min="10" max="10" width="5.421875" style="0" customWidth="1"/>
    <col min="11" max="11" width="6.57421875" style="0" customWidth="1"/>
    <col min="12" max="12" width="6.8515625" style="0" customWidth="1"/>
    <col min="13" max="13" width="7.140625" style="0" customWidth="1"/>
    <col min="14" max="14" width="8.00390625" style="0" customWidth="1"/>
    <col min="15" max="15" width="9.00390625" style="0" customWidth="1"/>
    <col min="16" max="16" width="5.00390625" style="0" customWidth="1"/>
    <col min="17" max="17" width="6.28125" style="0" customWidth="1"/>
    <col min="18" max="18" width="7.28125" style="0" customWidth="1"/>
    <col min="19" max="19" width="7.7109375" style="0" customWidth="1"/>
    <col min="20" max="20" width="6.00390625" style="0" customWidth="1"/>
    <col min="21" max="21" width="7.00390625" style="0" customWidth="1"/>
    <col min="22" max="22" width="6.28125" style="0" customWidth="1"/>
    <col min="23" max="23" width="7.140625" style="0" customWidth="1"/>
    <col min="24" max="24" width="8.57421875" style="0" customWidth="1"/>
    <col min="25" max="25" width="5.8515625" style="0" customWidth="1"/>
    <col min="26" max="26" width="17.28125" style="0" customWidth="1"/>
  </cols>
  <sheetData>
    <row r="1" spans="1:25" ht="15" customHeight="1">
      <c r="A1" s="96"/>
      <c r="B1" s="97" t="s">
        <v>203</v>
      </c>
      <c r="C1" s="98"/>
      <c r="D1" s="99">
        <v>42875</v>
      </c>
      <c r="E1" s="100"/>
      <c r="F1" s="96"/>
      <c r="G1" s="96"/>
      <c r="H1" s="96"/>
      <c r="I1" s="96"/>
      <c r="J1" s="96"/>
      <c r="K1" s="97"/>
      <c r="L1" s="97"/>
      <c r="M1" s="97"/>
      <c r="N1" s="98" t="s">
        <v>3</v>
      </c>
      <c r="O1" s="7" t="s">
        <v>4</v>
      </c>
      <c r="P1" s="2"/>
      <c r="Q1" s="2"/>
      <c r="R1" s="8"/>
      <c r="S1" s="8"/>
      <c r="T1" s="8"/>
      <c r="U1" s="8"/>
      <c r="V1" s="8"/>
      <c r="W1" s="101"/>
      <c r="X1" s="101"/>
      <c r="Y1" s="101"/>
    </row>
    <row r="2" spans="1:25" ht="15" customHeight="1">
      <c r="A2" s="96"/>
      <c r="B2" s="102" t="s">
        <v>5</v>
      </c>
      <c r="C2" s="103"/>
      <c r="D2" s="104"/>
      <c r="E2" s="105" t="s">
        <v>8</v>
      </c>
      <c r="F2" s="106"/>
      <c r="G2" s="107"/>
      <c r="H2" s="107"/>
      <c r="I2" s="107"/>
      <c r="J2" s="96"/>
      <c r="K2" s="108" t="s">
        <v>9</v>
      </c>
      <c r="L2" s="109"/>
      <c r="M2" s="96"/>
      <c r="N2" s="96"/>
      <c r="O2" s="96"/>
      <c r="P2" s="103"/>
      <c r="Q2" s="103"/>
      <c r="R2" s="108" t="s">
        <v>12</v>
      </c>
      <c r="S2" s="109"/>
      <c r="T2" s="96"/>
      <c r="U2" s="96"/>
      <c r="V2" s="96"/>
      <c r="W2" s="110" t="s">
        <v>19</v>
      </c>
      <c r="X2" s="111"/>
      <c r="Y2" s="101"/>
    </row>
    <row r="3" spans="1:25" ht="15" customHeight="1">
      <c r="A3" s="112"/>
      <c r="B3" s="113"/>
      <c r="C3" s="114"/>
      <c r="D3" s="115"/>
      <c r="E3" s="116" t="s">
        <v>13</v>
      </c>
      <c r="F3" s="117">
        <v>145</v>
      </c>
      <c r="G3" s="112" t="s">
        <v>14</v>
      </c>
      <c r="H3" s="118">
        <v>3.1</v>
      </c>
      <c r="I3" s="115" t="s">
        <v>15</v>
      </c>
      <c r="J3" s="115"/>
      <c r="K3" s="116" t="s">
        <v>13</v>
      </c>
      <c r="L3" s="117">
        <v>148</v>
      </c>
      <c r="M3" s="112" t="s">
        <v>14</v>
      </c>
      <c r="N3" s="118">
        <v>3.1</v>
      </c>
      <c r="O3" s="115" t="s">
        <v>15</v>
      </c>
      <c r="P3" s="114"/>
      <c r="Q3" s="114"/>
      <c r="R3" s="116" t="s">
        <v>13</v>
      </c>
      <c r="S3" s="117">
        <v>133</v>
      </c>
      <c r="T3" s="112" t="s">
        <v>14</v>
      </c>
      <c r="U3" s="118">
        <v>3.1</v>
      </c>
      <c r="V3" s="115" t="s">
        <v>15</v>
      </c>
      <c r="W3" s="119" t="s">
        <v>24</v>
      </c>
      <c r="X3" s="119" t="s">
        <v>25</v>
      </c>
      <c r="Y3" s="119" t="s">
        <v>29</v>
      </c>
    </row>
    <row r="4" spans="1:25" ht="15" customHeight="1">
      <c r="A4" s="120"/>
      <c r="B4" s="167"/>
      <c r="C4" s="161"/>
      <c r="D4" s="21"/>
      <c r="E4" s="121"/>
      <c r="F4" s="116" t="s">
        <v>16</v>
      </c>
      <c r="G4" s="118">
        <v>47</v>
      </c>
      <c r="H4" s="116" t="s">
        <v>17</v>
      </c>
      <c r="I4" s="24">
        <f>G4*2</f>
        <v>94</v>
      </c>
      <c r="J4" s="122"/>
      <c r="K4" s="121"/>
      <c r="L4" s="116" t="s">
        <v>16</v>
      </c>
      <c r="M4" s="118">
        <v>48</v>
      </c>
      <c r="N4" s="116" t="s">
        <v>18</v>
      </c>
      <c r="O4" s="118">
        <f>M4*2</f>
        <v>96</v>
      </c>
      <c r="P4" s="114"/>
      <c r="Q4" s="114"/>
      <c r="R4" s="116" t="s">
        <v>16</v>
      </c>
      <c r="S4" s="118">
        <v>43</v>
      </c>
      <c r="T4" s="116" t="s">
        <v>18</v>
      </c>
      <c r="U4" s="123">
        <f>S4*2</f>
        <v>86</v>
      </c>
      <c r="V4" s="114"/>
      <c r="W4" s="124"/>
      <c r="X4" s="124"/>
      <c r="Y4" s="101"/>
    </row>
    <row r="5" spans="1:25" ht="15" customHeight="1">
      <c r="A5" s="125" t="s">
        <v>20</v>
      </c>
      <c r="B5" s="126" t="s">
        <v>21</v>
      </c>
      <c r="C5" s="126" t="s">
        <v>22</v>
      </c>
      <c r="D5" s="127" t="s">
        <v>23</v>
      </c>
      <c r="E5" s="128" t="s">
        <v>24</v>
      </c>
      <c r="F5" s="125" t="s">
        <v>25</v>
      </c>
      <c r="G5" s="125" t="s">
        <v>26</v>
      </c>
      <c r="H5" s="125" t="s">
        <v>27</v>
      </c>
      <c r="I5" s="125" t="s">
        <v>28</v>
      </c>
      <c r="J5" s="128" t="s">
        <v>29</v>
      </c>
      <c r="K5" s="128" t="s">
        <v>24</v>
      </c>
      <c r="L5" s="125" t="s">
        <v>25</v>
      </c>
      <c r="M5" s="125" t="s">
        <v>26</v>
      </c>
      <c r="N5" s="125" t="s">
        <v>27</v>
      </c>
      <c r="O5" s="125" t="s">
        <v>28</v>
      </c>
      <c r="P5" s="128" t="s">
        <v>29</v>
      </c>
      <c r="Q5" s="128" t="s">
        <v>24</v>
      </c>
      <c r="R5" s="125" t="s">
        <v>25</v>
      </c>
      <c r="S5" s="125" t="s">
        <v>26</v>
      </c>
      <c r="T5" s="125" t="s">
        <v>27</v>
      </c>
      <c r="U5" s="129" t="s">
        <v>28</v>
      </c>
      <c r="V5" s="128" t="s">
        <v>29</v>
      </c>
      <c r="W5" s="130"/>
      <c r="X5" s="130"/>
      <c r="Y5" s="130"/>
    </row>
    <row r="6" spans="1:25" ht="15" customHeight="1">
      <c r="A6" s="131">
        <v>1</v>
      </c>
      <c r="B6" s="132" t="s">
        <v>204</v>
      </c>
      <c r="C6" s="132" t="s">
        <v>205</v>
      </c>
      <c r="D6" s="132" t="s">
        <v>206</v>
      </c>
      <c r="E6" s="133"/>
      <c r="F6" s="133">
        <v>49.01</v>
      </c>
      <c r="G6" s="134">
        <f>IF(OR(E6="diskv.",E6="ns"),100,5*E6)</f>
        <v>0</v>
      </c>
      <c r="H6" s="135">
        <f>IF(F6="-","-",(IF(F6&gt;I$4,"diskv.",IF(F6&gt;G$4,F6-G$4,0))))</f>
        <v>2.009999999999998</v>
      </c>
      <c r="I6" s="136">
        <f>IF(OR(E6="diskv.",E6="ns",H6="diskv."),100,G6+H6)</f>
        <v>2.009999999999998</v>
      </c>
      <c r="J6" s="52">
        <v>1</v>
      </c>
      <c r="K6" s="137">
        <v>1</v>
      </c>
      <c r="L6" s="137">
        <v>49.01</v>
      </c>
      <c r="M6" s="138">
        <f>IF(OR(K6="diskv.",K6="ns"),100,5*K6)</f>
        <v>5</v>
      </c>
      <c r="N6" s="139">
        <f>IF(L6="-","-",(IF(L6&gt;O$4,"diskv.",IF(L6&gt;M$4,L6-M$4,0))))</f>
        <v>1.009999999999998</v>
      </c>
      <c r="O6" s="140">
        <f>IF(OR(K6="diskv.",K6="ns",N6="diskv."),100,M6+N6)</f>
        <v>6.009999999999998</v>
      </c>
      <c r="P6" s="54">
        <v>3</v>
      </c>
      <c r="Q6" s="137">
        <v>1</v>
      </c>
      <c r="R6" s="137">
        <v>39.92</v>
      </c>
      <c r="S6" s="138">
        <f>IF(OR(Q6="diskv.",Q6="ns"),100,5*Q6)</f>
        <v>5</v>
      </c>
      <c r="T6" s="139">
        <f>IF(R6="-","-",(IF(R6&gt;U$4,"diskv.",IF(R6&gt;S$4,R6-S$4,0))))</f>
        <v>0</v>
      </c>
      <c r="U6" s="140">
        <f>IF(OR(Q6="diskv.",Q6="ns",T6="diskv."),100,S6+T6)</f>
        <v>5</v>
      </c>
      <c r="V6" s="54">
        <v>1</v>
      </c>
      <c r="W6" s="141">
        <f>SUM(O6,U6)</f>
        <v>11.009999999999998</v>
      </c>
      <c r="X6" s="137">
        <f>SUM(R6,L6)</f>
        <v>88.93</v>
      </c>
      <c r="Y6" s="142">
        <v>1</v>
      </c>
    </row>
    <row r="7" spans="1:25" ht="15" customHeight="1">
      <c r="A7" s="131">
        <v>2</v>
      </c>
      <c r="B7" s="132" t="s">
        <v>207</v>
      </c>
      <c r="C7" s="132" t="s">
        <v>208</v>
      </c>
      <c r="D7" s="132" t="s">
        <v>209</v>
      </c>
      <c r="E7" s="133" t="s">
        <v>41</v>
      </c>
      <c r="F7" s="133"/>
      <c r="G7" s="134">
        <f>IF(OR(E7="diskv.",E7="ns"),100,5*E7)</f>
        <v>100</v>
      </c>
      <c r="H7" s="135">
        <f>IF(F7="-","-",(IF(F7&gt;I$4,"diskv.",IF(F7&gt;G$4,F7-G$4,0))))</f>
        <v>0</v>
      </c>
      <c r="I7" s="136">
        <f>IF(OR(E7="diskv.",E7="ns",H7="diskv."),100,G7+H7)</f>
        <v>100</v>
      </c>
      <c r="J7" s="52"/>
      <c r="K7" s="137">
        <v>1</v>
      </c>
      <c r="L7" s="137">
        <v>36.49</v>
      </c>
      <c r="M7" s="138">
        <f>IF(OR(K7="diskv.",K7="ns"),100,5*K7)</f>
        <v>5</v>
      </c>
      <c r="N7" s="139">
        <f>IF(L7="-","-",(IF(L7&gt;O$4,"diskv.",IF(L7&gt;M$4,L7-M$4,0))))</f>
        <v>0</v>
      </c>
      <c r="O7" s="140">
        <f>IF(OR(K7="diskv.",K7="ns",N7="diskv."),100,M7+N7)</f>
        <v>5</v>
      </c>
      <c r="P7" s="54">
        <v>2</v>
      </c>
      <c r="Q7" s="137">
        <v>3</v>
      </c>
      <c r="R7" s="137">
        <v>34.69</v>
      </c>
      <c r="S7" s="138">
        <f>IF(OR(Q7="diskv.",Q7="ns"),100,5*Q7)</f>
        <v>15</v>
      </c>
      <c r="T7" s="139">
        <f>IF(R7="-","-",(IF(R7&gt;U$4,"diskv.",IF(R7&gt;S$4,R7-S$4,0))))</f>
        <v>0</v>
      </c>
      <c r="U7" s="140">
        <f>IF(OR(Q7="diskv.",Q7="ns",T7="diskv."),100,S7+T7)</f>
        <v>15</v>
      </c>
      <c r="V7" s="54">
        <v>3</v>
      </c>
      <c r="W7" s="141">
        <f>SUM(O7,U7)</f>
        <v>20</v>
      </c>
      <c r="X7" s="137">
        <f>SUM(R7,L7)</f>
        <v>71.18</v>
      </c>
      <c r="Y7" s="142">
        <v>2</v>
      </c>
    </row>
    <row r="8" spans="1:25" ht="15" customHeight="1">
      <c r="A8" s="143"/>
      <c r="B8" s="168" t="s">
        <v>127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1"/>
      <c r="Q8" s="144"/>
      <c r="R8" s="145"/>
      <c r="S8" s="145"/>
      <c r="T8" s="145"/>
      <c r="U8" s="145"/>
      <c r="V8" s="146"/>
      <c r="W8" s="130"/>
      <c r="X8" s="130"/>
      <c r="Y8" s="130"/>
    </row>
    <row r="9" spans="1:25" ht="15" customHeight="1">
      <c r="A9" s="147">
        <v>1</v>
      </c>
      <c r="B9" s="132" t="s">
        <v>210</v>
      </c>
      <c r="C9" s="132" t="s">
        <v>211</v>
      </c>
      <c r="D9" s="132" t="s">
        <v>135</v>
      </c>
      <c r="E9" s="133">
        <v>4</v>
      </c>
      <c r="F9" s="133">
        <v>39.1</v>
      </c>
      <c r="G9" s="134">
        <f>IF(OR(E9="diskv.",E9="ns"),100,5*E9)</f>
        <v>20</v>
      </c>
      <c r="H9" s="135">
        <f>IF(F9="-","-",(IF(F9&gt;I$4,"diskv.",IF(F9&gt;G$4,F9-G$4,0))))</f>
        <v>0</v>
      </c>
      <c r="I9" s="136">
        <f>IF(OR(E9="diskv.",E9="ns",H9="diskv."),100,G9+H9)</f>
        <v>20</v>
      </c>
      <c r="J9" s="52">
        <v>4</v>
      </c>
      <c r="K9" s="137" t="s">
        <v>41</v>
      </c>
      <c r="L9" s="137"/>
      <c r="M9" s="138">
        <v>0</v>
      </c>
      <c r="N9" s="139">
        <f>IF(L9="-","-",(IF(L9&gt;O$4,"diskv.",IF(L9&gt;M$4,L9-M$4,0))))</f>
        <v>0</v>
      </c>
      <c r="O9" s="140">
        <f>IF(OR(K9="diskv.",K9="ns",N9="diskv."),100,M9+N9)</f>
        <v>100</v>
      </c>
      <c r="P9" s="54"/>
      <c r="Q9" s="137" t="s">
        <v>41</v>
      </c>
      <c r="R9" s="137"/>
      <c r="S9" s="138">
        <f>IF(OR(Q9="diskv.",Q9="ns"),100,5*Q9)</f>
        <v>100</v>
      </c>
      <c r="T9" s="139">
        <f>IF(R9="-","-",(IF(R9&gt;U$4,"diskv.",IF(R9&gt;S$4,R9-S$4,0))))</f>
        <v>0</v>
      </c>
      <c r="U9" s="140">
        <f>IF(OR(Q9="diskv.",Q9="ns",T9="diskv."),100,S9+T9)</f>
        <v>100</v>
      </c>
      <c r="V9" s="72"/>
      <c r="W9" s="141">
        <f>SUM(O9,U9)</f>
        <v>200</v>
      </c>
      <c r="X9" s="137">
        <f>SUM(R9,L9)</f>
        <v>0</v>
      </c>
      <c r="Y9" s="137"/>
    </row>
    <row r="10" spans="1:25" ht="15" customHeight="1">
      <c r="A10" s="147">
        <v>2</v>
      </c>
      <c r="B10" s="132" t="s">
        <v>212</v>
      </c>
      <c r="C10" s="132" t="s">
        <v>213</v>
      </c>
      <c r="D10" s="132" t="s">
        <v>123</v>
      </c>
      <c r="E10" s="133">
        <v>3</v>
      </c>
      <c r="F10" s="133">
        <v>35.44</v>
      </c>
      <c r="G10" s="134">
        <f>IF(OR(E10="diskv.",E10="ns"),100,5*E10)</f>
        <v>15</v>
      </c>
      <c r="H10" s="135">
        <f>IF(F10="-","-",(IF(F10&gt;I$4,"diskv.",IF(F10&gt;G$4,F10-G$4,0))))</f>
        <v>0</v>
      </c>
      <c r="I10" s="136">
        <f>IF(OR(E10="diskv.",E10="ns",H10="diskv."),100,G10+H10)</f>
        <v>15</v>
      </c>
      <c r="J10" s="52">
        <v>3</v>
      </c>
      <c r="K10" s="137">
        <v>1</v>
      </c>
      <c r="L10" s="137">
        <v>30.79</v>
      </c>
      <c r="M10" s="138">
        <f>IF(OR(K10="diskv.",K10="ns"),100,5*K10)</f>
        <v>5</v>
      </c>
      <c r="N10" s="139">
        <f>IF(L10="-","-",(IF(L10&gt;O$4,"diskv.",IF(L10&gt;M$4,L10-M$4,0))))</f>
        <v>0</v>
      </c>
      <c r="O10" s="140">
        <f>IF(OR(K10="diskv.",K10="ns",N10="diskv."),100,M10+N10)</f>
        <v>5</v>
      </c>
      <c r="P10" s="54">
        <v>1</v>
      </c>
      <c r="Q10" s="137" t="s">
        <v>41</v>
      </c>
      <c r="R10" s="137"/>
      <c r="S10" s="138">
        <f>IF(OR(Q10="diskv.",Q10="ns"),100,5*Q10)</f>
        <v>100</v>
      </c>
      <c r="T10" s="139">
        <f>IF(R10="-","-",(IF(R10&gt;U$4,"diskv.",IF(R10&gt;S$4,R10-S$4,0))))</f>
        <v>0</v>
      </c>
      <c r="U10" s="140">
        <f>IF(OR(Q10="diskv.",Q10="ns",T10="diskv."),100,S10+T10)</f>
        <v>100</v>
      </c>
      <c r="V10" s="148"/>
      <c r="W10" s="141">
        <f>SUM(O10,U10)</f>
        <v>105</v>
      </c>
      <c r="X10" s="137">
        <f>SUM(R10,L10)</f>
        <v>30.79</v>
      </c>
      <c r="Y10" s="142">
        <v>4</v>
      </c>
    </row>
    <row r="11" spans="1:25" ht="15" customHeight="1">
      <c r="A11" s="147">
        <v>3</v>
      </c>
      <c r="B11" s="132" t="s">
        <v>214</v>
      </c>
      <c r="C11" s="132" t="s">
        <v>215</v>
      </c>
      <c r="D11" s="132" t="s">
        <v>123</v>
      </c>
      <c r="E11" s="133">
        <v>1</v>
      </c>
      <c r="F11" s="133">
        <v>33.24</v>
      </c>
      <c r="G11" s="134">
        <f>IF(OR(E11="diskv.",E11="ns"),100,5*E11)</f>
        <v>5</v>
      </c>
      <c r="H11" s="135">
        <f>IF(F11="-","-",(IF(F11&gt;I$4,"diskv.",IF(F11&gt;G$4,F11-G$4,0))))</f>
        <v>0</v>
      </c>
      <c r="I11" s="136">
        <f>IF(OR(E11="diskv.",E11="ns",H11="diskv."),100,G11+H11)</f>
        <v>5</v>
      </c>
      <c r="J11" s="52">
        <v>2</v>
      </c>
      <c r="K11" s="137">
        <v>3</v>
      </c>
      <c r="L11" s="137">
        <v>30.59</v>
      </c>
      <c r="M11" s="138">
        <f>IF(OR(K11="diskv.",K11="ns"),100,5*K11)</f>
        <v>15</v>
      </c>
      <c r="N11" s="139">
        <f>IF(L11="-","-",(IF(L11&gt;O$4,"diskv.",IF(L11&gt;M$4,L11-M$4,0))))</f>
        <v>0</v>
      </c>
      <c r="O11" s="140">
        <f>IF(OR(K11="diskv.",K11="ns",N11="diskv."),100,M11+N11)</f>
        <v>15</v>
      </c>
      <c r="P11" s="77">
        <v>4</v>
      </c>
      <c r="Q11" s="137">
        <v>2</v>
      </c>
      <c r="R11" s="137">
        <v>28.87</v>
      </c>
      <c r="S11" s="138">
        <f>IF(OR(Q11="diskv.",Q11="ns"),100,5*Q11)</f>
        <v>10</v>
      </c>
      <c r="T11" s="139">
        <f>IF(R11="-","-",(IF(R11&gt;U$4,"diskv.",IF(R11&gt;S$4,R11-S$4,0))))</f>
        <v>0</v>
      </c>
      <c r="U11" s="140">
        <f>IF(OR(Q11="diskv.",Q11="ns",T11="diskv."),100,S11+T11)</f>
        <v>10</v>
      </c>
      <c r="V11" s="54">
        <v>2</v>
      </c>
      <c r="W11" s="141">
        <f>SUM(O11,U11)</f>
        <v>25</v>
      </c>
      <c r="X11" s="137">
        <f>SUM(R11,L11)</f>
        <v>59.46</v>
      </c>
      <c r="Y11" s="142">
        <v>3</v>
      </c>
    </row>
    <row r="12" spans="1:25" ht="15" customHeight="1">
      <c r="A12" s="149"/>
      <c r="B12" s="150"/>
      <c r="C12" s="150"/>
      <c r="D12" s="151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52"/>
      <c r="R12" s="153"/>
      <c r="S12" s="154"/>
      <c r="T12" s="155"/>
      <c r="U12" s="156"/>
      <c r="V12" s="157"/>
      <c r="W12" s="158"/>
      <c r="X12" s="158"/>
      <c r="Y12" s="101"/>
    </row>
    <row r="13" spans="1:25" ht="15" customHeight="1">
      <c r="A13" s="149"/>
      <c r="B13" s="150" t="s">
        <v>151</v>
      </c>
      <c r="C13" s="150">
        <v>5</v>
      </c>
      <c r="D13" s="151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8"/>
      <c r="S13" s="8"/>
      <c r="T13" s="8"/>
      <c r="U13" s="8"/>
      <c r="V13" s="8"/>
      <c r="W13" s="101"/>
      <c r="X13" s="101"/>
      <c r="Y13" s="101"/>
    </row>
    <row r="14" spans="1:25" ht="15" customHeight="1">
      <c r="A14" s="101"/>
      <c r="B14" s="8" t="s">
        <v>155</v>
      </c>
      <c r="C14" s="101">
        <v>2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</row>
    <row r="15" spans="1:25" ht="15" customHeight="1">
      <c r="A15" s="101"/>
      <c r="B15" s="8" t="s">
        <v>160</v>
      </c>
      <c r="C15" s="101">
        <v>3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</row>
    <row r="16" spans="1:25" ht="12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</row>
    <row r="17" spans="1:25" ht="12.7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  <row r="18" spans="1:25" ht="12.7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</row>
    <row r="19" spans="1:25" ht="12.7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</row>
    <row r="20" spans="1:25" ht="12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  <row r="21" spans="1:25" ht="12.7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</row>
    <row r="22" spans="1:25" ht="12.7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</row>
    <row r="23" spans="1:25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</row>
    <row r="24" spans="1:25" ht="12.7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</row>
    <row r="25" spans="1:25" ht="12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</row>
    <row r="26" spans="1:25" ht="12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</row>
    <row r="27" spans="1:25" ht="12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spans="1:25" ht="12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  <row r="29" spans="1:25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</row>
    <row r="30" spans="1:25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</row>
    <row r="31" spans="1:25" ht="12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</row>
    <row r="33" spans="1:25" ht="12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</row>
    <row r="34" spans="1:25" ht="12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spans="1:25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spans="1:25" ht="12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</row>
    <row r="37" spans="1:25" ht="12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</row>
    <row r="38" spans="1:25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1:25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1:25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</row>
    <row r="41" spans="1:25" ht="12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:25" ht="12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:25" ht="12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:25" ht="12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:25" ht="12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:25" ht="12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ht="12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25" ht="12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spans="1:25" ht="12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spans="1:25" ht="12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spans="1:25" ht="12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spans="1:25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</row>
    <row r="53" spans="1:25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spans="1:25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spans="1:25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</row>
    <row r="56" spans="1:25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</row>
    <row r="57" spans="1:25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</row>
    <row r="58" spans="1:25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spans="1:25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spans="1:25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</row>
    <row r="61" spans="1:25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2" spans="1:25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1:25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:25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</row>
    <row r="65" spans="1:25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</row>
    <row r="66" spans="1:25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7" spans="1:25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spans="1:25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</row>
    <row r="70" spans="1:25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spans="1:25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</row>
    <row r="72" spans="1:25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</row>
    <row r="73" spans="1:25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</row>
    <row r="74" spans="1:25" ht="12.7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:25" ht="12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</row>
    <row r="76" spans="1:25" ht="12.7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</row>
    <row r="77" spans="1:25" ht="12.7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</row>
    <row r="78" spans="1:25" ht="12.7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</row>
    <row r="79" spans="1:25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</row>
    <row r="80" spans="1:25" ht="12.7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</row>
    <row r="81" spans="1:25" ht="12.7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</row>
    <row r="82" spans="1:25" ht="12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</row>
    <row r="83" spans="1:25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</row>
    <row r="84" spans="1:25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</row>
    <row r="85" spans="1:25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</row>
    <row r="86" spans="1:25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</row>
    <row r="87" spans="1:25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</row>
    <row r="88" spans="1:25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</row>
    <row r="89" spans="1:25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</row>
    <row r="90" spans="1:25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</row>
    <row r="91" spans="1:25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</row>
    <row r="92" spans="1:25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</row>
    <row r="93" spans="1:25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</row>
    <row r="94" spans="1:25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</row>
    <row r="95" spans="1:25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</row>
    <row r="96" spans="1:25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</row>
    <row r="97" spans="1:25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</row>
    <row r="98" spans="1:25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</row>
    <row r="99" spans="1:25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</row>
    <row r="100" spans="1:25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</row>
    <row r="101" spans="1:25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</row>
    <row r="102" spans="1:25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</row>
    <row r="103" spans="1:25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</row>
    <row r="104" spans="1:25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</row>
    <row r="105" spans="1:25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</row>
    <row r="106" spans="1:25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</row>
    <row r="107" spans="1:25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</row>
    <row r="108" spans="1:25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</row>
    <row r="109" spans="1:25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</row>
    <row r="110" spans="1:25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</row>
    <row r="111" spans="1:25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</row>
    <row r="112" spans="1:25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</row>
    <row r="113" spans="1:25" ht="12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</row>
    <row r="114" spans="1:25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</row>
    <row r="115" spans="1:25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</row>
    <row r="116" spans="1:25" ht="12.7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</row>
    <row r="117" spans="1:25" ht="12.7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</row>
    <row r="118" spans="1:25" ht="12.7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</row>
    <row r="119" spans="1:25" ht="12.7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</row>
    <row r="120" spans="1:25" ht="12.7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</row>
    <row r="121" spans="1:25" ht="12.7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</row>
    <row r="122" spans="1:25" ht="12.7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</row>
    <row r="123" spans="1:25" ht="12.7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</row>
    <row r="124" spans="1:25" ht="12.7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</row>
    <row r="125" spans="1:25" ht="12.7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</row>
    <row r="126" spans="1:25" ht="12.7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</row>
    <row r="127" spans="1:25" ht="12.7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</row>
    <row r="128" spans="1:25" ht="12.7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</row>
    <row r="129" spans="1:25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</row>
    <row r="130" spans="1:25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</row>
    <row r="131" spans="1:25" ht="12.7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</row>
    <row r="132" spans="1:25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</row>
    <row r="133" spans="1:25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</row>
    <row r="134" spans="1:25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</row>
    <row r="135" spans="1:25" ht="12.7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</row>
    <row r="136" spans="1:25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</row>
    <row r="137" spans="1:25" ht="12.7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</row>
    <row r="138" spans="1:25" ht="12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</row>
    <row r="139" spans="1:25" ht="12.7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1:25" ht="12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</row>
    <row r="141" spans="1:25" ht="12.7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</row>
    <row r="142" spans="1:25" ht="12.7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</row>
    <row r="143" spans="1:25" ht="12.7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</row>
    <row r="144" spans="1:25" ht="12.7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</row>
    <row r="145" spans="1:25" ht="12.7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</row>
    <row r="146" spans="1:25" ht="12.7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</row>
    <row r="147" spans="1:25" ht="12.7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</row>
    <row r="148" spans="1:25" ht="12.7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</row>
    <row r="149" spans="1:25" ht="12.7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</row>
    <row r="150" spans="1:25" ht="12.7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</row>
    <row r="151" spans="1:25" ht="12.7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</row>
    <row r="152" spans="1:25" ht="12.7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</row>
    <row r="153" spans="1:25" ht="12.7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</row>
    <row r="154" spans="1:25" ht="12.7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</row>
    <row r="155" spans="1:25" ht="12.7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</row>
    <row r="156" spans="1:25" ht="12.7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</row>
    <row r="157" spans="1:25" ht="12.7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</row>
    <row r="158" spans="1:25" ht="12.7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</row>
    <row r="159" spans="1:25" ht="12.7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</row>
    <row r="160" spans="1:25" ht="12.7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</row>
    <row r="161" spans="1:25" ht="12.7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</row>
    <row r="162" spans="1:25" ht="12.7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</row>
    <row r="163" spans="1:25" ht="12.7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</row>
    <row r="164" spans="1:25" ht="12.7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</row>
    <row r="165" spans="1:25" ht="12.7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</row>
    <row r="166" spans="1:25" ht="12.7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</row>
    <row r="167" spans="1:25" ht="12.7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</row>
    <row r="168" spans="1:25" ht="12.7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</row>
    <row r="169" spans="1:25" ht="12.7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</row>
    <row r="170" spans="1:25" ht="12.7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</row>
    <row r="171" spans="1:25" ht="12.7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</row>
    <row r="172" spans="1:25" ht="12.7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</row>
    <row r="173" spans="1:25" ht="12.7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</row>
    <row r="174" spans="1:25" ht="12.7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</row>
    <row r="175" spans="1:25" ht="12.7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</row>
    <row r="176" spans="1:25" ht="12.7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</row>
    <row r="177" spans="1:25" ht="12.7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</row>
    <row r="178" spans="1:25" ht="12.7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</row>
    <row r="179" spans="1:25" ht="12.7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</row>
    <row r="180" spans="1:25" ht="12.7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</row>
    <row r="181" spans="1:25" ht="12.7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</row>
    <row r="182" spans="1:25" ht="12.7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</row>
    <row r="183" spans="1:25" ht="12.7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</row>
    <row r="184" spans="1:25" ht="12.7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</row>
    <row r="185" spans="1:25" ht="12.7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</row>
    <row r="186" spans="1:25" ht="12.7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</row>
    <row r="187" spans="1:25" ht="12.7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</row>
    <row r="188" spans="1:25" ht="12.7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</row>
    <row r="189" spans="1:25" ht="12.7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</row>
    <row r="190" spans="1:25" ht="12.7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</row>
    <row r="191" spans="1:25" ht="12.7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</row>
    <row r="192" spans="1:25" ht="12.7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</row>
    <row r="193" spans="1:25" ht="12.7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</row>
    <row r="194" spans="1:25" ht="12.7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</row>
    <row r="195" spans="1:25" ht="12.7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</row>
    <row r="196" spans="1:25" ht="12.7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</row>
    <row r="197" spans="1:25" ht="12.7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</row>
    <row r="198" spans="1:25" ht="12.7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</row>
    <row r="199" spans="1:25" ht="12.7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</row>
    <row r="200" spans="1:25" ht="12.7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</row>
    <row r="201" spans="1:25" ht="12.7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</row>
    <row r="202" spans="1:25" ht="12.7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</row>
    <row r="203" spans="1:25" ht="12.7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</row>
    <row r="204" spans="1:25" ht="12.7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</row>
    <row r="205" spans="1:25" ht="12.7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</row>
    <row r="206" spans="1:25" ht="12.7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</row>
    <row r="207" spans="1:25" ht="12.7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</row>
    <row r="208" spans="1:25" ht="12.7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</row>
    <row r="209" spans="1:25" ht="12.7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</row>
    <row r="210" spans="1:25" ht="12.7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</row>
    <row r="211" spans="1:25" ht="12.7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</row>
    <row r="212" spans="1:25" ht="12.7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</row>
    <row r="213" spans="1:25" ht="12.7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</row>
    <row r="214" spans="1:25" ht="12.7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</row>
    <row r="215" spans="1:25" ht="12.7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</row>
    <row r="216" spans="1:25" ht="12.7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</row>
    <row r="217" spans="1:25" ht="12.7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</row>
    <row r="218" spans="1:25" ht="12.7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</row>
    <row r="219" spans="1:25" ht="12.7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</row>
    <row r="220" spans="1:25" ht="12.7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</row>
    <row r="221" spans="1:25" ht="12.7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</row>
    <row r="222" spans="1:25" ht="12.7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</row>
    <row r="223" spans="1:25" ht="12.7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</row>
    <row r="224" spans="1:25" ht="12.7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</row>
    <row r="225" spans="1:25" ht="12.7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</row>
    <row r="226" spans="1:25" ht="12.7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</row>
    <row r="227" spans="1:25" ht="12.7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</row>
    <row r="228" spans="1:25" ht="12.7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</row>
    <row r="229" spans="1:25" ht="12.7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</row>
    <row r="230" spans="1:25" ht="12.7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</row>
    <row r="231" spans="1:25" ht="12.7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</row>
    <row r="232" spans="1:25" ht="12.7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</row>
    <row r="233" spans="1:25" ht="12.7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</row>
    <row r="234" spans="1:25" ht="12.7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</row>
    <row r="235" spans="1:25" ht="12.7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</row>
    <row r="236" spans="1:25" ht="12.7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</row>
    <row r="237" spans="1:25" ht="12.7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</row>
    <row r="238" spans="1:25" ht="12.7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</row>
    <row r="239" spans="1:25" ht="12.7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</row>
    <row r="240" spans="1:25" ht="12.7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</row>
    <row r="241" spans="1:25" ht="12.7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</row>
    <row r="242" spans="1:25" ht="12.7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</row>
    <row r="243" spans="1:25" ht="12.7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</row>
    <row r="244" spans="1:25" ht="12.7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</row>
    <row r="245" spans="1:25" ht="12.7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</row>
    <row r="246" spans="1:25" ht="12.7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</row>
    <row r="247" spans="1:25" ht="12.7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</row>
    <row r="248" spans="1:25" ht="12.7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</row>
    <row r="249" spans="1:25" ht="12.7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</row>
    <row r="250" spans="1:25" ht="12.7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</row>
    <row r="251" spans="1:25" ht="12.7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</row>
    <row r="252" spans="1:25" ht="12.7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</row>
    <row r="253" spans="1:25" ht="12.7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</row>
    <row r="254" spans="1:25" ht="12.7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</row>
    <row r="255" spans="1:25" ht="12.7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</row>
    <row r="256" spans="1:25" ht="12.7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</row>
    <row r="257" spans="1:25" ht="12.7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</row>
    <row r="258" spans="1:25" ht="12.7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</row>
    <row r="259" spans="1:25" ht="12.7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</row>
    <row r="260" spans="1:25" ht="12.7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</row>
    <row r="261" spans="1:25" ht="12.7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</row>
    <row r="262" spans="1:25" ht="12.7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</row>
    <row r="263" spans="1:25" ht="12.7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</row>
    <row r="264" spans="1:25" ht="12.7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</row>
    <row r="265" spans="1:25" ht="12.7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</row>
    <row r="266" spans="1:25" ht="12.7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</row>
    <row r="267" spans="1:25" ht="12.7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</row>
    <row r="268" spans="1:25" ht="12.7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</row>
    <row r="269" spans="1:25" ht="12.7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</row>
    <row r="270" spans="1:25" ht="12.7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</row>
    <row r="271" spans="1:25" ht="12.7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</row>
    <row r="272" spans="1:25" ht="12.7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</row>
    <row r="273" spans="1:25" ht="12.7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</row>
    <row r="274" spans="1:25" ht="12.7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</row>
    <row r="275" spans="1:25" ht="12.7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</row>
    <row r="276" spans="1:25" ht="12.7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</row>
    <row r="277" spans="1:25" ht="12.7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</row>
    <row r="278" spans="1:25" ht="12.7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</row>
    <row r="279" spans="1:25" ht="12.7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</row>
    <row r="280" spans="1:25" ht="12.7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</row>
    <row r="281" spans="1:25" ht="12.75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</row>
    <row r="282" spans="1:25" ht="12.75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</row>
    <row r="283" spans="1:25" ht="12.75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</row>
    <row r="284" spans="1:25" ht="12.75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</row>
    <row r="285" spans="1:25" ht="12.7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</row>
    <row r="286" spans="1:25" ht="12.75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</row>
    <row r="287" spans="1:25" ht="12.7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</row>
    <row r="288" spans="1:25" ht="12.7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</row>
    <row r="289" spans="1:25" ht="12.75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</row>
    <row r="290" spans="1:25" ht="12.7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</row>
    <row r="291" spans="1:25" ht="12.75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</row>
    <row r="292" spans="1:25" ht="12.7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</row>
    <row r="293" spans="1:25" ht="12.75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</row>
    <row r="294" spans="1:25" ht="12.7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</row>
    <row r="295" spans="1:25" ht="12.7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</row>
    <row r="296" spans="1:25" ht="12.75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</row>
    <row r="297" spans="1:25" ht="12.75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</row>
    <row r="298" spans="1:25" ht="12.75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</row>
    <row r="299" spans="1:25" ht="12.7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</row>
    <row r="300" spans="1:25" ht="12.7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</row>
    <row r="301" spans="1:25" ht="12.7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</row>
    <row r="302" spans="1:25" ht="12.7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</row>
    <row r="303" spans="1:25" ht="12.7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</row>
    <row r="304" spans="1:25" ht="12.75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</row>
    <row r="305" spans="1:25" ht="12.7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</row>
    <row r="306" spans="1:25" ht="12.7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</row>
    <row r="307" spans="1:25" ht="12.75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</row>
    <row r="308" spans="1:25" ht="12.7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</row>
    <row r="309" spans="1:25" ht="12.75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</row>
    <row r="310" spans="1:25" ht="12.75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</row>
    <row r="311" spans="1:25" ht="12.75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</row>
    <row r="312" spans="1:25" ht="12.75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</row>
    <row r="313" spans="1:25" ht="12.7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</row>
    <row r="314" spans="1:25" ht="12.7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</row>
    <row r="315" spans="1:25" ht="12.7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</row>
    <row r="316" spans="1:25" ht="12.7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</row>
    <row r="317" spans="1:25" ht="12.7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</row>
    <row r="318" spans="1:25" ht="12.7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</row>
    <row r="319" spans="1:25" ht="12.7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</row>
    <row r="320" spans="1:25" ht="12.7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</row>
    <row r="321" spans="1:25" ht="12.7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</row>
    <row r="322" spans="1:25" ht="12.7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</row>
    <row r="323" spans="1:25" ht="12.7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</row>
    <row r="324" spans="1:25" ht="12.75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</row>
    <row r="325" spans="1:25" ht="12.7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</row>
    <row r="326" spans="1:25" ht="12.7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</row>
    <row r="327" spans="1:25" ht="12.7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</row>
    <row r="328" spans="1:25" ht="12.7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</row>
    <row r="329" spans="1:25" ht="12.7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</row>
    <row r="330" spans="1:25" ht="12.7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</row>
    <row r="331" spans="1:25" ht="12.7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</row>
    <row r="332" spans="1:25" ht="12.7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</row>
    <row r="333" spans="1:25" ht="12.7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</row>
    <row r="334" spans="1:25" ht="12.7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</row>
    <row r="335" spans="1:25" ht="12.7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</row>
    <row r="336" spans="1:25" ht="12.7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</row>
    <row r="337" spans="1:25" ht="12.7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</row>
    <row r="338" spans="1:25" ht="12.7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</row>
    <row r="339" spans="1:25" ht="12.7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</row>
    <row r="340" spans="1:25" ht="12.7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</row>
    <row r="341" spans="1:25" ht="12.7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</row>
    <row r="342" spans="1:25" ht="12.7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</row>
    <row r="343" spans="1:25" ht="12.7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</row>
    <row r="344" spans="1:25" ht="12.7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</row>
    <row r="345" spans="1:25" ht="12.7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</row>
    <row r="346" spans="1:25" ht="12.7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</row>
    <row r="347" spans="1:25" ht="12.7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</row>
    <row r="348" spans="1:25" ht="12.7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5" ht="12.7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</row>
    <row r="350" spans="1:25" ht="12.7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</row>
    <row r="351" spans="1:25" ht="12.7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</row>
    <row r="352" spans="1:25" ht="12.7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</row>
    <row r="353" spans="1:25" ht="12.7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</row>
    <row r="354" spans="1:25" ht="12.7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</row>
    <row r="355" spans="1:25" ht="12.7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</row>
    <row r="356" spans="1:25" ht="12.7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</row>
    <row r="357" spans="1:25" ht="12.7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</row>
    <row r="358" spans="1:25" ht="12.7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</row>
    <row r="359" spans="1:25" ht="12.7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</row>
    <row r="360" spans="1:25" ht="12.7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</row>
    <row r="361" spans="1:25" ht="12.7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</row>
    <row r="362" spans="1:25" ht="12.7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</row>
    <row r="363" spans="1:25" ht="12.7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</row>
    <row r="364" spans="1:25" ht="12.7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</row>
    <row r="365" spans="1:25" ht="12.7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</row>
    <row r="366" spans="1:25" ht="12.7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</row>
    <row r="367" spans="1:25" ht="12.7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</row>
    <row r="368" spans="1:25" ht="12.7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</row>
    <row r="369" spans="1:25" ht="12.7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</row>
    <row r="370" spans="1:25" ht="12.7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</row>
    <row r="371" spans="1:25" ht="12.7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</row>
    <row r="372" spans="1:25" ht="12.7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</row>
    <row r="373" spans="1:25" ht="12.7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</row>
    <row r="374" spans="1:25" ht="12.7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</row>
    <row r="375" spans="1:25" ht="12.7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</row>
    <row r="376" spans="1:25" ht="12.7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</row>
    <row r="377" spans="1:25" ht="12.7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</row>
    <row r="378" spans="1:25" ht="12.7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</row>
    <row r="379" spans="1:25" ht="12.7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</row>
    <row r="380" spans="1:25" ht="12.7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</row>
    <row r="381" spans="1:25" ht="12.7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</row>
    <row r="382" spans="1:25" ht="12.7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</row>
    <row r="383" spans="1:25" ht="12.7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</row>
    <row r="384" spans="1:25" ht="12.7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</row>
    <row r="385" spans="1:25" ht="12.7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</row>
    <row r="386" spans="1:25" ht="12.7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</row>
    <row r="387" spans="1:25" ht="12.7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</row>
    <row r="388" spans="1:25" ht="12.7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</row>
    <row r="389" spans="1:25" ht="12.7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</row>
    <row r="390" spans="1:25" ht="12.7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</row>
    <row r="391" spans="1:25" ht="12.7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</row>
    <row r="392" spans="1:25" ht="12.7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</row>
    <row r="393" spans="1:25" ht="12.7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</row>
    <row r="394" spans="1:25" ht="12.7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</row>
    <row r="395" spans="1:25" ht="12.7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</row>
    <row r="396" spans="1:25" ht="12.7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</row>
    <row r="397" spans="1:25" ht="12.7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</row>
    <row r="398" spans="1:25" ht="12.7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</row>
    <row r="399" spans="1:25" ht="12.7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</row>
    <row r="400" spans="1:25" ht="12.7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</row>
    <row r="401" spans="1:25" ht="12.7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</row>
    <row r="402" spans="1:25" ht="12.7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</row>
    <row r="403" spans="1:25" ht="12.7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</row>
    <row r="404" spans="1:25" ht="12.7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</row>
    <row r="405" spans="1:25" ht="12.7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</row>
    <row r="406" spans="1:25" ht="12.7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</row>
    <row r="407" spans="1:25" ht="12.7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</row>
    <row r="408" spans="1:25" ht="12.7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</row>
    <row r="409" spans="1:25" ht="12.7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</row>
    <row r="410" spans="1:25" ht="12.7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</row>
    <row r="411" spans="1:25" ht="12.7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</row>
    <row r="412" spans="1:25" ht="12.7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</row>
    <row r="413" spans="1:25" ht="12.7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</row>
    <row r="414" spans="1:25" ht="12.7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</row>
    <row r="415" spans="1:25" ht="12.7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</row>
    <row r="416" spans="1:25" ht="12.7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</row>
    <row r="417" spans="1:25" ht="12.7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</row>
    <row r="418" spans="1:25" ht="12.7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</row>
    <row r="419" spans="1:25" ht="12.7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</row>
    <row r="420" spans="1:25" ht="12.7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</row>
    <row r="421" spans="1:25" ht="12.7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</row>
    <row r="422" spans="1:25" ht="12.7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</row>
    <row r="423" spans="1:25" ht="12.7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</row>
    <row r="424" spans="1:25" ht="12.7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</row>
    <row r="425" spans="1:25" ht="12.7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</row>
    <row r="426" spans="1:25" ht="12.7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</row>
    <row r="427" spans="1:25" ht="12.7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</row>
    <row r="428" spans="1:25" ht="12.7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</row>
    <row r="429" spans="1:25" ht="12.7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</row>
    <row r="430" spans="1:25" ht="12.7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</row>
    <row r="431" spans="1:25" ht="12.7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</row>
    <row r="432" spans="1:25" ht="12.7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</row>
    <row r="433" spans="1:25" ht="12.7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</row>
    <row r="434" spans="1:25" ht="12.7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</row>
    <row r="435" spans="1:25" ht="12.7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</row>
    <row r="436" spans="1:25" ht="12.7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</row>
    <row r="437" spans="1:25" ht="12.7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</row>
    <row r="438" spans="1:25" ht="12.7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</row>
    <row r="439" spans="1:25" ht="12.7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</row>
    <row r="440" spans="1:25" ht="12.7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</row>
    <row r="441" spans="1:25" ht="12.7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</row>
    <row r="442" spans="1:25" ht="12.7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</row>
    <row r="443" spans="1:25" ht="12.7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</row>
    <row r="444" spans="1:25" ht="12.7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</row>
    <row r="445" spans="1:25" ht="12.7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</row>
    <row r="446" spans="1:25" ht="12.7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</row>
    <row r="447" spans="1:25" ht="12.7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</row>
    <row r="448" spans="1:25" ht="12.7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</row>
    <row r="449" spans="1:25" ht="12.7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</row>
    <row r="450" spans="1:25" ht="12.7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</row>
    <row r="451" spans="1:25" ht="12.7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</row>
    <row r="452" spans="1:25" ht="12.7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</row>
    <row r="453" spans="1:25" ht="12.7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</row>
    <row r="454" spans="1:25" ht="12.7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</row>
    <row r="455" spans="1:25" ht="12.7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</row>
    <row r="456" spans="1:25" ht="12.7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</row>
    <row r="457" spans="1:25" ht="12.7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</row>
    <row r="458" spans="1:25" ht="12.7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</row>
    <row r="459" spans="1:25" ht="12.7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</row>
    <row r="460" spans="1:25" ht="12.7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</row>
    <row r="461" spans="1:25" ht="12.7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</row>
    <row r="462" spans="1:25" ht="12.7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</row>
    <row r="463" spans="1:25" ht="12.7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</row>
    <row r="464" spans="1:25" ht="12.7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</row>
    <row r="465" spans="1:25" ht="12.7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</row>
    <row r="466" spans="1:25" ht="12.7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</row>
    <row r="467" spans="1:25" ht="12.7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</row>
    <row r="468" spans="1:25" ht="12.75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</row>
    <row r="469" spans="1:25" ht="12.75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</row>
    <row r="470" spans="1:25" ht="12.75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</row>
    <row r="471" spans="1:25" ht="12.75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</row>
    <row r="472" spans="1:25" ht="12.75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</row>
    <row r="473" spans="1:25" ht="12.75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</row>
    <row r="474" spans="1:25" ht="12.75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</row>
    <row r="475" spans="1:25" ht="12.75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</row>
    <row r="476" spans="1:25" ht="12.75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</row>
    <row r="477" spans="1:25" ht="12.75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</row>
    <row r="478" spans="1:25" ht="12.75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</row>
    <row r="479" spans="1:25" ht="12.75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</row>
    <row r="480" spans="1:25" ht="12.75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</row>
    <row r="481" spans="1:25" ht="12.75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</row>
    <row r="482" spans="1:25" ht="12.75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</row>
    <row r="483" spans="1:25" ht="12.75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</row>
    <row r="484" spans="1:25" ht="12.75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</row>
    <row r="485" spans="1:25" ht="12.75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</row>
    <row r="486" spans="1:25" ht="12.75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</row>
    <row r="487" spans="1:25" ht="12.75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</row>
    <row r="488" spans="1:25" ht="12.75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</row>
    <row r="489" spans="1:25" ht="12.75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</row>
    <row r="490" spans="1:25" ht="12.75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</row>
    <row r="491" spans="1:25" ht="12.75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</row>
    <row r="492" spans="1:25" ht="12.75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</row>
    <row r="493" spans="1:25" ht="12.75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</row>
    <row r="494" spans="1:25" ht="12.75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</row>
    <row r="495" spans="1:25" ht="12.75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</row>
    <row r="496" spans="1:25" ht="12.75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</row>
    <row r="497" spans="1:25" ht="12.75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</row>
    <row r="498" spans="1:25" ht="12.75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</row>
    <row r="499" spans="1:25" ht="12.75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</row>
    <row r="500" spans="1:25" ht="12.75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</row>
    <row r="501" spans="1:25" ht="12.75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</row>
    <row r="502" spans="1:25" ht="12.75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</row>
    <row r="503" spans="1:25" ht="12.75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</row>
    <row r="504" spans="1:25" ht="12.75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</row>
    <row r="505" spans="1:25" ht="12.75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</row>
    <row r="506" spans="1:25" ht="12.75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</row>
    <row r="507" spans="1:25" ht="12.75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</row>
    <row r="508" spans="1:25" ht="12.75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</row>
    <row r="509" spans="1:25" ht="12.75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</row>
    <row r="510" spans="1:25" ht="12.75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</row>
    <row r="511" spans="1:25" ht="12.75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</row>
    <row r="512" spans="1:25" ht="12.75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</row>
    <row r="513" spans="1:25" ht="12.75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</row>
    <row r="514" spans="1:25" ht="12.75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</row>
    <row r="515" spans="1:25" ht="12.75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</row>
    <row r="516" spans="1:25" ht="12.75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</row>
    <row r="517" spans="1:25" ht="12.75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</row>
    <row r="518" spans="1:25" ht="12.75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</row>
    <row r="519" spans="1:25" ht="12.75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</row>
    <row r="520" spans="1:25" ht="12.75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</row>
    <row r="521" spans="1:25" ht="12.75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</row>
    <row r="522" spans="1:25" ht="12.75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</row>
    <row r="523" spans="1:25" ht="12.75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</row>
    <row r="524" spans="1:25" ht="12.75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</row>
    <row r="525" spans="1:25" ht="12.75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</row>
    <row r="526" spans="1:25" ht="12.75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</row>
    <row r="527" spans="1:25" ht="12.75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</row>
    <row r="528" spans="1:25" ht="12.75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</row>
    <row r="529" spans="1:25" ht="12.75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</row>
    <row r="530" spans="1:25" ht="12.75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</row>
    <row r="531" spans="1:25" ht="12.75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</row>
    <row r="532" spans="1:25" ht="12.75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</row>
    <row r="533" spans="1:25" ht="12.7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</row>
    <row r="534" spans="1:25" ht="12.75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</row>
    <row r="535" spans="1:25" ht="12.75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</row>
    <row r="536" spans="1:25" ht="12.75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</row>
    <row r="537" spans="1:25" ht="12.75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</row>
    <row r="538" spans="1:25" ht="12.75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</row>
    <row r="539" spans="1:25" ht="12.75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</row>
    <row r="540" spans="1:25" ht="12.75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</row>
    <row r="541" spans="1:25" ht="12.75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</row>
    <row r="542" spans="1:25" ht="12.75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</row>
    <row r="543" spans="1:25" ht="12.75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</row>
    <row r="544" spans="1:25" ht="12.75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</row>
    <row r="545" spans="1:25" ht="12.75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</row>
    <row r="546" spans="1:25" ht="12.75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</row>
    <row r="547" spans="1:25" ht="12.75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</row>
    <row r="548" spans="1:25" ht="12.75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</row>
    <row r="549" spans="1:25" ht="12.75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</row>
    <row r="550" spans="1:25" ht="12.75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</row>
    <row r="551" spans="1:25" ht="12.75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</row>
    <row r="552" spans="1:25" ht="12.7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</row>
    <row r="553" spans="1:25" ht="12.75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</row>
    <row r="554" spans="1:25" ht="12.75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</row>
    <row r="555" spans="1:25" ht="12.75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</row>
    <row r="556" spans="1:25" ht="12.75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</row>
    <row r="557" spans="1:25" ht="12.75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</row>
    <row r="558" spans="1:25" ht="12.75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</row>
    <row r="559" spans="1:25" ht="12.75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</row>
    <row r="560" spans="1:25" ht="12.75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</row>
    <row r="561" spans="1:25" ht="12.75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</row>
    <row r="562" spans="1:25" ht="12.75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5" ht="12.75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</row>
    <row r="564" spans="1:25" ht="12.75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</row>
    <row r="565" spans="1:25" ht="12.75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</row>
    <row r="566" spans="1:25" ht="12.75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</row>
    <row r="567" spans="1:25" ht="12.75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</row>
    <row r="568" spans="1:25" ht="12.75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</row>
    <row r="569" spans="1:25" ht="12.75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</row>
    <row r="570" spans="1:25" ht="12.75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</row>
    <row r="571" spans="1:25" ht="12.75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</row>
    <row r="572" spans="1:25" ht="12.75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</row>
    <row r="573" spans="1:25" ht="12.75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</row>
    <row r="574" spans="1:25" ht="12.75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</row>
    <row r="575" spans="1:25" ht="12.75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</row>
    <row r="576" spans="1:25" ht="12.75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</row>
    <row r="577" spans="1:25" ht="12.75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</row>
    <row r="578" spans="1:25" ht="12.75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</row>
    <row r="579" spans="1:25" ht="12.75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</row>
    <row r="580" spans="1:25" ht="12.75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</row>
    <row r="581" spans="1:25" ht="12.75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</row>
    <row r="582" spans="1:25" ht="12.75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</row>
    <row r="583" spans="1:25" ht="12.75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</row>
    <row r="584" spans="1:25" ht="12.75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</row>
    <row r="585" spans="1:25" ht="12.75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</row>
    <row r="586" spans="1:25" ht="12.75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</row>
    <row r="587" spans="1:25" ht="12.75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</row>
    <row r="588" spans="1:25" ht="12.75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</row>
    <row r="589" spans="1:25" ht="12.75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</row>
    <row r="590" spans="1:25" ht="12.75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</row>
    <row r="591" spans="1:25" ht="12.75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</row>
    <row r="592" spans="1:25" ht="12.75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</row>
    <row r="593" spans="1:25" ht="12.75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</row>
    <row r="594" spans="1:25" ht="12.75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</row>
    <row r="595" spans="1:25" ht="12.75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</row>
    <row r="596" spans="1:25" ht="12.75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</row>
    <row r="597" spans="1:25" ht="12.75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</row>
    <row r="598" spans="1:25" ht="12.75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</row>
    <row r="599" spans="1:25" ht="12.75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</row>
    <row r="600" spans="1:25" ht="12.75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</row>
    <row r="601" spans="1:25" ht="12.75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</row>
    <row r="602" spans="1:25" ht="12.75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</row>
    <row r="603" spans="1:25" ht="12.75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</row>
    <row r="604" spans="1:25" ht="12.75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</row>
    <row r="605" spans="1:25" ht="12.75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</row>
    <row r="606" spans="1:25" ht="12.75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</row>
    <row r="607" spans="1:25" ht="12.75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</row>
    <row r="608" spans="1:25" ht="12.75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</row>
    <row r="609" spans="1:25" ht="12.75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</row>
    <row r="610" spans="1:25" ht="12.75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</row>
    <row r="611" spans="1:25" ht="12.75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</row>
    <row r="612" spans="1:25" ht="12.75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</row>
    <row r="613" spans="1:25" ht="12.75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</row>
    <row r="614" spans="1:25" ht="12.75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</row>
    <row r="615" spans="1:25" ht="12.75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</row>
    <row r="616" spans="1:25" ht="12.75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</row>
    <row r="617" spans="1:25" ht="12.75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</row>
    <row r="618" spans="1:25" ht="12.75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</row>
    <row r="619" spans="1:25" ht="12.75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</row>
    <row r="620" spans="1:25" ht="12.75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</row>
    <row r="621" spans="1:25" ht="12.75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</row>
    <row r="622" spans="1:25" ht="12.75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</row>
    <row r="623" spans="1:25" ht="12.75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</row>
    <row r="624" spans="1:25" ht="12.75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</row>
    <row r="625" spans="1:25" ht="12.75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</row>
    <row r="626" spans="1:25" ht="12.75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</row>
    <row r="627" spans="1:25" ht="12.75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</row>
    <row r="628" spans="1:25" ht="12.75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</row>
    <row r="629" spans="1:25" ht="12.75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</row>
    <row r="630" spans="1:25" ht="12.75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</row>
    <row r="631" spans="1:25" ht="12.75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</row>
    <row r="632" spans="1:25" ht="12.75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</row>
    <row r="633" spans="1:25" ht="12.7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</row>
    <row r="634" spans="1:25" ht="12.75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</row>
    <row r="635" spans="1:25" ht="12.75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</row>
    <row r="636" spans="1:25" ht="12.75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</row>
    <row r="637" spans="1:25" ht="12.75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</row>
    <row r="638" spans="1:25" ht="12.75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</row>
    <row r="639" spans="1:25" ht="12.75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</row>
    <row r="640" spans="1:25" ht="12.75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</row>
    <row r="641" spans="1:25" ht="12.75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</row>
    <row r="642" spans="1:25" ht="12.75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</row>
    <row r="643" spans="1:25" ht="12.75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</row>
    <row r="644" spans="1:25" ht="12.75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</row>
    <row r="645" spans="1:25" ht="12.75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</row>
    <row r="646" spans="1:25" ht="12.75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</row>
    <row r="647" spans="1:25" ht="12.75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</row>
    <row r="648" spans="1:25" ht="12.75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</row>
    <row r="649" spans="1:25" ht="12.75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</row>
    <row r="650" spans="1:25" ht="12.75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</row>
    <row r="651" spans="1:25" ht="12.75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</row>
    <row r="652" spans="1:25" ht="12.75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</row>
    <row r="653" spans="1:25" ht="12.75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</row>
    <row r="654" spans="1:25" ht="12.75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</row>
    <row r="655" spans="1:25" ht="12.75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</row>
    <row r="656" spans="1:25" ht="12.75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</row>
    <row r="657" spans="1:25" ht="12.75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</row>
    <row r="658" spans="1:25" ht="12.75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</row>
    <row r="659" spans="1:25" ht="12.75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</row>
    <row r="660" spans="1:25" ht="12.75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</row>
    <row r="661" spans="1:25" ht="12.75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</row>
    <row r="662" spans="1:25" ht="12.75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</row>
    <row r="663" spans="1:25" ht="12.75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</row>
    <row r="664" spans="1:25" ht="12.75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</row>
    <row r="665" spans="1:25" ht="12.75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</row>
    <row r="666" spans="1:25" ht="12.75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</row>
    <row r="667" spans="1:25" ht="12.75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</row>
    <row r="668" spans="1:25" ht="12.75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</row>
    <row r="669" spans="1:25" ht="12.75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</row>
    <row r="670" spans="1:25" ht="12.75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</row>
    <row r="671" spans="1:25" ht="12.75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</row>
    <row r="672" spans="1:25" ht="12.75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</row>
    <row r="673" spans="1:25" ht="12.75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</row>
    <row r="674" spans="1:25" ht="12.75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</row>
    <row r="675" spans="1:25" ht="12.75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</row>
    <row r="676" spans="1:25" ht="12.75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</row>
    <row r="677" spans="1:25" ht="12.75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</row>
    <row r="678" spans="1:25" ht="12.75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</row>
    <row r="679" spans="1:25" ht="12.75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</row>
    <row r="680" spans="1:25" ht="12.75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</row>
    <row r="681" spans="1:25" ht="12.75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</row>
    <row r="682" spans="1:25" ht="12.75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</row>
    <row r="683" spans="1:25" ht="12.75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</row>
    <row r="684" spans="1:25" ht="12.75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</row>
    <row r="685" spans="1:25" ht="12.75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</row>
    <row r="686" spans="1:25" ht="12.75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</row>
    <row r="687" spans="1:25" ht="12.75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</row>
    <row r="688" spans="1:25" ht="12.75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</row>
    <row r="689" spans="1:25" ht="12.75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</row>
    <row r="690" spans="1:25" ht="12.75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</row>
    <row r="691" spans="1:25" ht="12.75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</row>
    <row r="692" spans="1:25" ht="12.75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</row>
    <row r="693" spans="1:25" ht="12.75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</row>
    <row r="694" spans="1:25" ht="12.75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</row>
    <row r="695" spans="1:25" ht="12.75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</row>
    <row r="696" spans="1:25" ht="12.75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</row>
    <row r="697" spans="1:25" ht="12.75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</row>
    <row r="698" spans="1:25" ht="12.75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</row>
    <row r="699" spans="1:25" ht="12.75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</row>
    <row r="700" spans="1:25" ht="12.75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</row>
    <row r="701" spans="1:25" ht="12.75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</row>
    <row r="702" spans="1:25" ht="12.75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</row>
    <row r="703" spans="1:25" ht="12.75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</row>
    <row r="704" spans="1:25" ht="12.75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</row>
    <row r="705" spans="1:25" ht="12.75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</row>
    <row r="706" spans="1:25" ht="12.75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</row>
    <row r="707" spans="1:25" ht="12.75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</row>
    <row r="708" spans="1:25" ht="12.75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</row>
    <row r="709" spans="1:25" ht="12.75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</row>
    <row r="710" spans="1:25" ht="12.75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</row>
    <row r="711" spans="1:25" ht="12.75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</row>
    <row r="712" spans="1:25" ht="12.75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</row>
    <row r="713" spans="1:25" ht="12.75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</row>
    <row r="714" spans="1:25" ht="12.75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</row>
    <row r="715" spans="1:25" ht="12.75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</row>
    <row r="716" spans="1:25" ht="12.75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</row>
    <row r="717" spans="1:25" ht="12.75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</row>
    <row r="718" spans="1:25" ht="12.75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</row>
    <row r="719" spans="1:25" ht="12.75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</row>
    <row r="720" spans="1:25" ht="12.75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</row>
    <row r="721" spans="1:25" ht="12.75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</row>
    <row r="722" spans="1:25" ht="12.75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</row>
    <row r="723" spans="1:25" ht="12.75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</row>
    <row r="724" spans="1:25" ht="12.75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</row>
    <row r="725" spans="1:25" ht="12.75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</row>
    <row r="726" spans="1:25" ht="12.75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</row>
    <row r="727" spans="1:25" ht="12.75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</row>
    <row r="728" spans="1:25" ht="12.75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</row>
    <row r="729" spans="1:25" ht="12.75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</row>
    <row r="730" spans="1:25" ht="12.75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</row>
    <row r="731" spans="1:25" ht="12.75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</row>
    <row r="732" spans="1:25" ht="12.75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</row>
    <row r="733" spans="1:25" ht="12.75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</row>
    <row r="734" spans="1:25" ht="12.75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</row>
    <row r="735" spans="1:25" ht="12.75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</row>
    <row r="736" spans="1:25" ht="12.75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</row>
    <row r="737" spans="1:25" ht="12.75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</row>
    <row r="738" spans="1:25" ht="12.75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</row>
    <row r="739" spans="1:25" ht="12.75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</row>
    <row r="740" spans="1:25" ht="12.75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</row>
    <row r="741" spans="1:25" ht="12.75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</row>
    <row r="742" spans="1:25" ht="12.75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</row>
    <row r="743" spans="1:25" ht="12.75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</row>
    <row r="744" spans="1:25" ht="12.75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</row>
    <row r="745" spans="1:25" ht="12.75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</row>
    <row r="746" spans="1:25" ht="12.75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</row>
    <row r="747" spans="1:25" ht="12.75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</row>
    <row r="748" spans="1:25" ht="12.75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</row>
    <row r="749" spans="1:25" ht="12.75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</row>
    <row r="750" spans="1:25" ht="12.75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</row>
    <row r="751" spans="1:25" ht="12.75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</row>
    <row r="752" spans="1:25" ht="12.75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</row>
    <row r="753" spans="1:25" ht="12.75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</row>
    <row r="754" spans="1:25" ht="12.75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</row>
    <row r="755" spans="1:25" ht="12.75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</row>
    <row r="756" spans="1:25" ht="12.75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</row>
    <row r="757" spans="1:25" ht="12.75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</row>
    <row r="758" spans="1:25" ht="12.75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</row>
    <row r="759" spans="1:25" ht="12.75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</row>
    <row r="760" spans="1:25" ht="12.75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</row>
    <row r="761" spans="1:25" ht="12.75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</row>
    <row r="762" spans="1:25" ht="12.75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</row>
    <row r="763" spans="1:25" ht="12.75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</row>
    <row r="764" spans="1:25" ht="12.75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</row>
    <row r="765" spans="1:25" ht="12.75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</row>
    <row r="766" spans="1:25" ht="12.75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</row>
    <row r="767" spans="1:25" ht="12.75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</row>
    <row r="768" spans="1:25" ht="12.75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</row>
    <row r="769" spans="1:25" ht="12.75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</row>
    <row r="770" spans="1:25" ht="12.75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</row>
    <row r="771" spans="1:25" ht="12.75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</row>
    <row r="772" spans="1:25" ht="12.75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</row>
    <row r="773" spans="1:25" ht="12.75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</row>
    <row r="774" spans="1:25" ht="12.75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</row>
    <row r="775" spans="1:25" ht="12.75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</row>
    <row r="776" spans="1:25" ht="12.75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</row>
    <row r="777" spans="1:25" ht="12.75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</row>
    <row r="778" spans="1:25" ht="12.75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</row>
    <row r="779" spans="1:25" ht="12.75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</row>
    <row r="780" spans="1:25" ht="12.7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</row>
    <row r="781" spans="1:25" ht="12.75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</row>
    <row r="782" spans="1:25" ht="12.75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</row>
    <row r="783" spans="1:25" ht="12.75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</row>
    <row r="784" spans="1:25" ht="12.75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</row>
    <row r="785" spans="1:25" ht="12.75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</row>
    <row r="786" spans="1:25" ht="12.75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</row>
    <row r="787" spans="1:25" ht="12.75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</row>
    <row r="788" spans="1:25" ht="12.75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</row>
    <row r="789" spans="1:25" ht="12.75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</row>
    <row r="790" spans="1:25" ht="12.75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</row>
    <row r="791" spans="1:25" ht="12.75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</row>
    <row r="792" spans="1:25" ht="12.75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</row>
    <row r="793" spans="1:25" ht="12.75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</row>
    <row r="794" spans="1:25" ht="12.75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</row>
    <row r="795" spans="1:25" ht="12.75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</row>
    <row r="796" spans="1:25" ht="12.75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</row>
    <row r="797" spans="1:25" ht="12.75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</row>
    <row r="798" spans="1:25" ht="12.75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</row>
    <row r="799" spans="1:25" ht="12.75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</row>
    <row r="800" spans="1:25" ht="12.75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</row>
    <row r="801" spans="1:25" ht="12.75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</row>
    <row r="802" spans="1:25" ht="12.75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</row>
    <row r="803" spans="1:25" ht="12.75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</row>
    <row r="804" spans="1:25" ht="12.75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</row>
    <row r="805" spans="1:25" ht="12.75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</row>
    <row r="806" spans="1:25" ht="12.75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</row>
    <row r="807" spans="1:25" ht="12.75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</row>
    <row r="808" spans="1:25" ht="12.75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</row>
    <row r="809" spans="1:25" ht="12.75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</row>
    <row r="810" spans="1:25" ht="12.75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</row>
    <row r="811" spans="1:25" ht="12.75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</row>
    <row r="812" spans="1:25" ht="12.75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</row>
    <row r="813" spans="1:25" ht="12.75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</row>
    <row r="814" spans="1:25" ht="12.75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</row>
    <row r="815" spans="1:25" ht="12.75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</row>
    <row r="816" spans="1:25" ht="12.75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</row>
    <row r="817" spans="1:25" ht="12.75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</row>
    <row r="818" spans="1:25" ht="12.75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</row>
    <row r="819" spans="1:25" ht="12.75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</row>
    <row r="820" spans="1:25" ht="12.75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</row>
    <row r="821" spans="1:25" ht="12.75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</row>
    <row r="822" spans="1:25" ht="12.75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</row>
    <row r="823" spans="1:25" ht="12.75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</row>
    <row r="824" spans="1:25" ht="12.75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</row>
    <row r="825" spans="1:25" ht="12.75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</row>
    <row r="826" spans="1:25" ht="12.75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</row>
    <row r="827" spans="1:25" ht="12.75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</row>
    <row r="828" spans="1:25" ht="12.75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</row>
    <row r="829" spans="1:25" ht="12.75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</row>
    <row r="830" spans="1:25" ht="12.75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</row>
    <row r="831" spans="1:25" ht="12.75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</row>
    <row r="832" spans="1:25" ht="12.75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</row>
    <row r="833" spans="1:25" ht="12.75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</row>
    <row r="834" spans="1:25" ht="12.75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</row>
    <row r="835" spans="1:25" ht="12.75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</row>
    <row r="836" spans="1:25" ht="12.75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</row>
    <row r="837" spans="1:25" ht="12.75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</row>
    <row r="838" spans="1:25" ht="12.75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</row>
    <row r="839" spans="1:25" ht="12.75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</row>
    <row r="840" spans="1:25" ht="12.75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</row>
    <row r="841" spans="1:25" ht="12.75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</row>
    <row r="842" spans="1:25" ht="12.75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</row>
    <row r="843" spans="1:25" ht="12.75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</row>
    <row r="844" spans="1:25" ht="12.75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</row>
    <row r="845" spans="1:25" ht="12.75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</row>
    <row r="846" spans="1:25" ht="12.75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</row>
    <row r="847" spans="1:25" ht="12.75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</row>
    <row r="848" spans="1:25" ht="12.75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</row>
    <row r="849" spans="1:25" ht="12.75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</row>
    <row r="850" spans="1:25" ht="12.75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</row>
    <row r="851" spans="1:25" ht="12.75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</row>
    <row r="852" spans="1:25" ht="12.75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</row>
    <row r="853" spans="1:25" ht="12.75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</row>
    <row r="854" spans="1:25" ht="12.75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</row>
    <row r="855" spans="1:25" ht="12.75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</row>
    <row r="856" spans="1:25" ht="12.75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</row>
    <row r="857" spans="1:25" ht="12.75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</row>
    <row r="858" spans="1:25" ht="12.75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</row>
    <row r="859" spans="1:25" ht="12.75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</row>
    <row r="860" spans="1:25" ht="12.75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</row>
    <row r="861" spans="1:25" ht="12.75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</row>
    <row r="862" spans="1:25" ht="12.75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</row>
    <row r="863" spans="1:25" ht="12.75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</row>
    <row r="864" spans="1:25" ht="12.75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</row>
    <row r="865" spans="1:25" ht="12.75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</row>
    <row r="866" spans="1:25" ht="12.75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</row>
    <row r="867" spans="1:25" ht="12.75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</row>
    <row r="868" spans="1:25" ht="12.75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</row>
    <row r="869" spans="1:25" ht="12.75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</row>
    <row r="870" spans="1:25" ht="12.75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</row>
    <row r="871" spans="1:25" ht="12.75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</row>
    <row r="872" spans="1:25" ht="12.75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</row>
    <row r="873" spans="1:25" ht="12.75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</row>
    <row r="874" spans="1:25" ht="12.75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</row>
    <row r="875" spans="1:25" ht="12.75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</row>
    <row r="876" spans="1:25" ht="12.75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</row>
    <row r="877" spans="1:25" ht="12.75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</row>
    <row r="878" spans="1:25" ht="12.75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</row>
    <row r="879" spans="1:25" ht="12.75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</row>
    <row r="880" spans="1:25" ht="12.75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</row>
    <row r="881" spans="1:25" ht="12.75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</row>
    <row r="882" spans="1:25" ht="12.75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</row>
    <row r="883" spans="1:25" ht="12.75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</row>
    <row r="884" spans="1:25" ht="12.75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</row>
    <row r="885" spans="1:25" ht="12.75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</row>
    <row r="886" spans="1:25" ht="12.75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</row>
    <row r="887" spans="1:25" ht="12.75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</row>
    <row r="888" spans="1:25" ht="12.75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</row>
    <row r="889" spans="1:25" ht="12.75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</row>
    <row r="890" spans="1:25" ht="12.75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</row>
    <row r="891" spans="1:25" ht="12.75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</row>
    <row r="892" spans="1:25" ht="12.75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</row>
    <row r="893" spans="1:25" ht="12.75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</row>
    <row r="894" spans="1:25" ht="12.75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</row>
    <row r="895" spans="1:25" ht="12.75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</row>
    <row r="896" spans="1:25" ht="12.75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</row>
    <row r="897" spans="1:25" ht="12.75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</row>
    <row r="898" spans="1:25" ht="12.75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</row>
    <row r="899" spans="1:25" ht="12.75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</row>
    <row r="900" spans="1:25" ht="12.75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</row>
    <row r="901" spans="1:25" ht="12.75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</row>
    <row r="902" spans="1:25" ht="12.75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</row>
    <row r="903" spans="1:25" ht="12.75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</row>
    <row r="904" spans="1:25" ht="12.75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</row>
    <row r="905" spans="1:25" ht="12.75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</row>
    <row r="906" spans="1:25" ht="12.75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</row>
    <row r="907" spans="1:25" ht="12.75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</row>
    <row r="908" spans="1:25" ht="12.75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</row>
    <row r="909" spans="1:25" ht="12.75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</row>
    <row r="910" spans="1:25" ht="12.75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</row>
    <row r="911" spans="1:25" ht="12.75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</row>
    <row r="912" spans="1:25" ht="12.75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</row>
    <row r="913" spans="1:25" ht="12.75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</row>
    <row r="914" spans="1:25" ht="12.75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</row>
    <row r="915" spans="1:25" ht="12.75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</row>
    <row r="916" spans="1:25" ht="12.75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</row>
    <row r="917" spans="1:25" ht="12.75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</row>
    <row r="918" spans="1:25" ht="12.75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</row>
    <row r="919" spans="1:25" ht="12.75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</row>
    <row r="920" spans="1:25" ht="12.75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</row>
    <row r="921" spans="1:25" ht="12.75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</row>
    <row r="922" spans="1:25" ht="12.75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</row>
    <row r="923" spans="1:25" ht="12.75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</row>
    <row r="924" spans="1:25" ht="12.75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</row>
    <row r="925" spans="1:25" ht="12.75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</row>
    <row r="926" spans="1:25" ht="12.75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</row>
    <row r="927" spans="1:25" ht="12.75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</row>
    <row r="928" spans="1:25" ht="12.75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</row>
    <row r="929" spans="1:25" ht="12.75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</row>
    <row r="930" spans="1:25" ht="12.75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</row>
    <row r="931" spans="1:25" ht="12.75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</row>
    <row r="932" spans="1:25" ht="12.75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</row>
    <row r="933" spans="1:25" ht="12.75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</row>
    <row r="934" spans="1:25" ht="12.75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</row>
    <row r="935" spans="1:25" ht="12.75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</row>
    <row r="936" spans="1:25" ht="12.75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</row>
    <row r="937" spans="1:25" ht="12.75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</row>
    <row r="938" spans="1:25" ht="12.75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</row>
    <row r="939" spans="1:25" ht="12.75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</row>
    <row r="940" spans="1:25" ht="12.75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</row>
    <row r="941" spans="1:25" ht="12.75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</row>
    <row r="942" spans="1:25" ht="12.75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</row>
    <row r="943" spans="1:25" ht="12.75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</row>
    <row r="944" spans="1:25" ht="12.75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</row>
    <row r="945" spans="1:25" ht="12.75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</row>
    <row r="946" spans="1:25" ht="12.75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</row>
    <row r="947" spans="1:25" ht="12.75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</row>
    <row r="948" spans="1:25" ht="12.75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</row>
    <row r="949" spans="1:25" ht="12.75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</row>
    <row r="950" spans="1:25" ht="12.75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</row>
    <row r="951" spans="1:25" ht="12.75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</row>
    <row r="952" spans="1:25" ht="12.75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</row>
    <row r="953" spans="1:25" ht="12.75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</row>
    <row r="954" spans="1:25" ht="12.75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</row>
    <row r="955" spans="1:25" ht="12.75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</row>
    <row r="956" spans="1:25" ht="12.75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</row>
    <row r="957" spans="1:25" ht="12.75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</row>
    <row r="958" spans="1:25" ht="12.75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</row>
    <row r="959" spans="1:25" ht="12.75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</row>
    <row r="960" spans="1:25" ht="12.75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</row>
    <row r="961" spans="1:25" ht="12.75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</row>
    <row r="962" spans="1:25" ht="12.75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</row>
    <row r="963" spans="1:25" ht="12.75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</row>
    <row r="964" spans="1:25" ht="12.75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</row>
    <row r="965" spans="1:25" ht="12.75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</row>
    <row r="966" spans="1:25" ht="12.75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</row>
    <row r="967" spans="1:25" ht="12.75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</row>
    <row r="968" spans="1:25" ht="12.75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</row>
    <row r="969" spans="1:25" ht="12.75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</row>
    <row r="970" spans="1:25" ht="12.75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</row>
    <row r="971" spans="1:25" ht="12.75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</row>
    <row r="972" spans="1:25" ht="12.75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</row>
    <row r="973" spans="1:25" ht="12.75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</row>
    <row r="974" spans="1:25" ht="12.75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</row>
    <row r="975" spans="1:25" ht="12.75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</row>
    <row r="976" spans="1:25" ht="12.75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</row>
    <row r="977" spans="1:25" ht="12.75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</row>
    <row r="978" spans="1:25" ht="12.75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</row>
    <row r="979" spans="1:25" ht="12.75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</row>
    <row r="980" spans="1:25" ht="12.75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</row>
    <row r="981" spans="1:25" ht="12.75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</row>
    <row r="982" spans="1:25" ht="12.75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</row>
    <row r="983" spans="1:25" ht="12.75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</row>
    <row r="984" spans="1:25" ht="12.75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</row>
    <row r="985" spans="1:25" ht="12.75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</row>
    <row r="986" spans="1:25" ht="12.75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</row>
    <row r="987" spans="1:25" ht="12.75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</row>
    <row r="988" spans="1:25" ht="12.75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</row>
    <row r="989" spans="1:25" ht="12.75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</row>
    <row r="990" spans="1:25" ht="12.75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</row>
    <row r="991" spans="1:25" ht="12.75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</row>
    <row r="992" spans="1:25" ht="12.75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</row>
    <row r="993" spans="1:25" ht="12.75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</row>
    <row r="994" spans="1:25" ht="12.75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</row>
    <row r="995" spans="1:25" ht="12.75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</row>
    <row r="996" spans="1:25" ht="12.75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</row>
    <row r="997" spans="1:25" ht="12.75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</row>
    <row r="998" spans="1:25" ht="12.75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</row>
    <row r="999" spans="1:25" ht="12.75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</row>
    <row r="1000" spans="1:25" ht="12.75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</row>
  </sheetData>
  <sheetProtection/>
  <mergeCells count="2">
    <mergeCell ref="B4:C4"/>
    <mergeCell ref="B8:P8"/>
  </mergeCells>
  <conditionalFormatting sqref="O9:O10 U12 O6:O7 I6:I7 I9:I11">
    <cfRule type="cellIs" priority="1" dxfId="2" operator="between">
      <formula>0</formula>
      <formula>10</formula>
    </cfRule>
  </conditionalFormatting>
  <conditionalFormatting sqref="O9:O10 U12 O6:O7 I6:I7 I9:I11">
    <cfRule type="cellIs" priority="2" dxfId="1" operator="between">
      <formula>10.01</formula>
      <formula>49.99</formula>
    </cfRule>
  </conditionalFormatting>
  <conditionalFormatting sqref="O9:O10 U12 O6:O7 I6:I7 I9:I11">
    <cfRule type="cellIs" priority="3" dxfId="0" operator="between">
      <formula>50</formula>
      <formula>100</formula>
    </cfRule>
  </conditionalFormatting>
  <conditionalFormatting sqref="O11">
    <cfRule type="cellIs" priority="4" dxfId="2" operator="between">
      <formula>0</formula>
      <formula>10</formula>
    </cfRule>
  </conditionalFormatting>
  <conditionalFormatting sqref="O11">
    <cfRule type="cellIs" priority="5" dxfId="1" operator="between">
      <formula>10.01</formula>
      <formula>49.99</formula>
    </cfRule>
  </conditionalFormatting>
  <conditionalFormatting sqref="O11">
    <cfRule type="cellIs" priority="6" dxfId="0" operator="between">
      <formula>50</formula>
      <formula>100</formula>
    </cfRule>
  </conditionalFormatting>
  <conditionalFormatting sqref="U6:U7">
    <cfRule type="cellIs" priority="7" dxfId="2" operator="between">
      <formula>0</formula>
      <formula>10</formula>
    </cfRule>
  </conditionalFormatting>
  <conditionalFormatting sqref="U6:U7">
    <cfRule type="cellIs" priority="8" dxfId="1" operator="between">
      <formula>10.01</formula>
      <formula>49.99</formula>
    </cfRule>
  </conditionalFormatting>
  <conditionalFormatting sqref="U6:U7">
    <cfRule type="cellIs" priority="9" dxfId="0" operator="between">
      <formula>50</formula>
      <formula>100</formula>
    </cfRule>
  </conditionalFormatting>
  <conditionalFormatting sqref="U9:U11">
    <cfRule type="cellIs" priority="10" dxfId="2" operator="between">
      <formula>0</formula>
      <formula>10</formula>
    </cfRule>
  </conditionalFormatting>
  <conditionalFormatting sqref="U9:U11">
    <cfRule type="cellIs" priority="11" dxfId="1" operator="between">
      <formula>10.01</formula>
      <formula>49.99</formula>
    </cfRule>
  </conditionalFormatting>
  <conditionalFormatting sqref="U9:U11">
    <cfRule type="cellIs" priority="12" dxfId="0" operator="between">
      <formula>50</formula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Len4iks</dc:creator>
  <cp:keywords/>
  <dc:description/>
  <cp:lastModifiedBy>Len4iks</cp:lastModifiedBy>
  <dcterms:created xsi:type="dcterms:W3CDTF">2017-05-21T19:01:21Z</dcterms:created>
  <dcterms:modified xsi:type="dcterms:W3CDTF">2017-05-21T19:01:23Z</dcterms:modified>
  <cp:category/>
  <cp:version/>
  <cp:contentType/>
  <cp:contentStatus/>
</cp:coreProperties>
</file>