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mil.lg\u60\Profiles\jelena.bika\Downloads\"/>
    </mc:Choice>
  </mc:AlternateContent>
  <bookViews>
    <workbookView xWindow="0" yWindow="0" windowWidth="28800" windowHeight="12300"/>
  </bookViews>
  <sheets>
    <sheet name="A3" sheetId="1" r:id="rId1"/>
    <sheet name="A2" sheetId="2" r:id="rId2"/>
    <sheet name="A1" sheetId="3" r:id="rId3"/>
    <sheet name="J0+vet" sheetId="4" r:id="rId4"/>
  </sheets>
  <calcPr calcId="162913"/>
</workbook>
</file>

<file path=xl/calcChain.xml><?xml version="1.0" encoding="utf-8"?>
<calcChain xmlns="http://schemas.openxmlformats.org/spreadsheetml/2006/main">
  <c r="P28" i="1" l="1"/>
  <c r="P29" i="1"/>
  <c r="P30" i="1"/>
  <c r="P31" i="1"/>
  <c r="P32" i="1"/>
  <c r="O28" i="1"/>
  <c r="O29" i="1"/>
  <c r="O30" i="1"/>
  <c r="O31" i="1"/>
  <c r="O32" i="1"/>
  <c r="M28" i="1"/>
  <c r="M29" i="1"/>
  <c r="M30" i="1"/>
  <c r="M31" i="1"/>
  <c r="M32" i="1"/>
  <c r="N28" i="1"/>
  <c r="N29" i="1"/>
  <c r="N30" i="1"/>
  <c r="N31" i="1"/>
  <c r="N32" i="1"/>
  <c r="N27" i="1"/>
  <c r="P20" i="1"/>
  <c r="P21" i="1"/>
  <c r="P22" i="1"/>
  <c r="P23" i="1"/>
  <c r="P24" i="1"/>
  <c r="N20" i="1"/>
  <c r="N21" i="1"/>
  <c r="N22" i="1"/>
  <c r="N23" i="1"/>
  <c r="N24" i="1"/>
  <c r="N19" i="1"/>
  <c r="P11" i="1"/>
  <c r="P12" i="1"/>
  <c r="P13" i="1"/>
  <c r="P14" i="1"/>
  <c r="P15" i="1"/>
  <c r="P16" i="1"/>
  <c r="P17" i="1"/>
  <c r="N11" i="1"/>
  <c r="N12" i="1"/>
  <c r="N13" i="1"/>
  <c r="N14" i="1"/>
  <c r="N15" i="1"/>
  <c r="N16" i="1"/>
  <c r="N17" i="1"/>
  <c r="N10" i="1"/>
  <c r="I28" i="1"/>
  <c r="I29" i="1"/>
  <c r="I30" i="1"/>
  <c r="I31" i="1"/>
  <c r="I32" i="1"/>
  <c r="H28" i="1"/>
  <c r="H29" i="1"/>
  <c r="H30" i="1"/>
  <c r="H31" i="1"/>
  <c r="H32" i="1"/>
  <c r="G28" i="1"/>
  <c r="G29" i="1"/>
  <c r="G30" i="1"/>
  <c r="G31" i="1"/>
  <c r="G32" i="1"/>
  <c r="G27" i="1"/>
  <c r="I20" i="1"/>
  <c r="I21" i="1"/>
  <c r="I22" i="1"/>
  <c r="I23" i="1"/>
  <c r="I24" i="1"/>
  <c r="H20" i="1"/>
  <c r="H21" i="1"/>
  <c r="H22" i="1"/>
  <c r="H23" i="1"/>
  <c r="H24" i="1"/>
  <c r="G20" i="1"/>
  <c r="G21" i="1"/>
  <c r="G22" i="1"/>
  <c r="G23" i="1"/>
  <c r="G24" i="1"/>
  <c r="G19" i="1"/>
  <c r="G11" i="1"/>
  <c r="G12" i="1"/>
  <c r="G13" i="1"/>
  <c r="G14" i="1"/>
  <c r="G15" i="1"/>
  <c r="G16" i="1"/>
  <c r="G17" i="1"/>
  <c r="G10" i="1"/>
  <c r="N19" i="2"/>
  <c r="N17" i="2"/>
  <c r="N16" i="2"/>
  <c r="N10" i="2"/>
  <c r="N11" i="2"/>
  <c r="N12" i="2"/>
  <c r="N13" i="2"/>
  <c r="N14" i="2"/>
  <c r="N9" i="2"/>
  <c r="M10" i="2"/>
  <c r="M11" i="2"/>
  <c r="M12" i="2"/>
  <c r="M13" i="2"/>
  <c r="M14" i="2"/>
  <c r="G19" i="2"/>
  <c r="G17" i="2"/>
  <c r="G16" i="2"/>
  <c r="G10" i="2"/>
  <c r="G11" i="2"/>
  <c r="I11" i="2" s="1"/>
  <c r="G12" i="2"/>
  <c r="G13" i="2"/>
  <c r="I13" i="2" s="1"/>
  <c r="G14" i="2"/>
  <c r="I14" i="2" s="1"/>
  <c r="G9" i="2"/>
  <c r="S24" i="3"/>
  <c r="S25" i="3"/>
  <c r="S26" i="3"/>
  <c r="S27" i="3"/>
  <c r="S28" i="3"/>
  <c r="S29" i="3"/>
  <c r="S30" i="3"/>
  <c r="S31" i="3"/>
  <c r="S32" i="3"/>
  <c r="R24" i="3"/>
  <c r="R25" i="3"/>
  <c r="R26" i="3"/>
  <c r="R27" i="3"/>
  <c r="R28" i="3"/>
  <c r="R29" i="3"/>
  <c r="R30" i="3"/>
  <c r="R31" i="3"/>
  <c r="R32" i="3"/>
  <c r="S20" i="3"/>
  <c r="S21" i="3"/>
  <c r="R20" i="3"/>
  <c r="R21" i="3"/>
  <c r="S12" i="3"/>
  <c r="S13" i="3"/>
  <c r="S14" i="3"/>
  <c r="S15" i="3"/>
  <c r="S16" i="3"/>
  <c r="S17" i="3"/>
  <c r="R12" i="3"/>
  <c r="R13" i="3"/>
  <c r="R14" i="3"/>
  <c r="R15" i="3"/>
  <c r="R16" i="3"/>
  <c r="R17" i="3"/>
  <c r="P24" i="3"/>
  <c r="P25" i="3"/>
  <c r="P26" i="3"/>
  <c r="P27" i="3"/>
  <c r="P28" i="3"/>
  <c r="P29" i="3"/>
  <c r="P30" i="3"/>
  <c r="P31" i="3"/>
  <c r="P32" i="3"/>
  <c r="O24" i="3"/>
  <c r="O25" i="3"/>
  <c r="O26" i="3"/>
  <c r="O27" i="3"/>
  <c r="O28" i="3"/>
  <c r="O29" i="3"/>
  <c r="O30" i="3"/>
  <c r="O31" i="3"/>
  <c r="O32" i="3"/>
  <c r="N24" i="3"/>
  <c r="N25" i="3"/>
  <c r="N26" i="3"/>
  <c r="N27" i="3"/>
  <c r="N28" i="3"/>
  <c r="N29" i="3"/>
  <c r="N30" i="3"/>
  <c r="N31" i="3"/>
  <c r="N32" i="3"/>
  <c r="N23" i="3"/>
  <c r="N20" i="3"/>
  <c r="N21" i="3"/>
  <c r="N19" i="3"/>
  <c r="N12" i="3"/>
  <c r="N13" i="3"/>
  <c r="N14" i="3"/>
  <c r="N15" i="3"/>
  <c r="N16" i="3"/>
  <c r="N17" i="3"/>
  <c r="N11" i="3"/>
  <c r="M24" i="3"/>
  <c r="M25" i="3"/>
  <c r="M26" i="3"/>
  <c r="M27" i="3"/>
  <c r="M28" i="3"/>
  <c r="M29" i="3"/>
  <c r="M30" i="3"/>
  <c r="M31" i="3"/>
  <c r="M32" i="3"/>
  <c r="M20" i="3"/>
  <c r="M21" i="3"/>
  <c r="M12" i="3"/>
  <c r="M13" i="3"/>
  <c r="M14" i="3"/>
  <c r="M15" i="3"/>
  <c r="M16" i="3"/>
  <c r="M17" i="3"/>
  <c r="F24" i="3"/>
  <c r="F25" i="3"/>
  <c r="F26" i="3"/>
  <c r="F27" i="3"/>
  <c r="F28" i="3"/>
  <c r="F29" i="3"/>
  <c r="F30" i="3"/>
  <c r="F31" i="3"/>
  <c r="F32" i="3"/>
  <c r="G24" i="3"/>
  <c r="G25" i="3"/>
  <c r="G26" i="3"/>
  <c r="G27" i="3"/>
  <c r="G28" i="3"/>
  <c r="G29" i="3"/>
  <c r="G30" i="3"/>
  <c r="G31" i="3"/>
  <c r="I31" i="3" s="1"/>
  <c r="G32" i="3"/>
  <c r="I32" i="3" s="1"/>
  <c r="G23" i="3"/>
  <c r="I23" i="3" s="1"/>
  <c r="G20" i="3"/>
  <c r="I20" i="3" s="1"/>
  <c r="G21" i="3"/>
  <c r="I21" i="3" s="1"/>
  <c r="G19" i="3"/>
  <c r="G12" i="3"/>
  <c r="I12" i="3" s="1"/>
  <c r="G13" i="3"/>
  <c r="I13" i="3" s="1"/>
  <c r="G14" i="3"/>
  <c r="G15" i="3"/>
  <c r="G16" i="3"/>
  <c r="G17" i="3"/>
  <c r="I17" i="3" s="1"/>
  <c r="H24" i="3"/>
  <c r="H25" i="3"/>
  <c r="H26" i="3"/>
  <c r="H27" i="3"/>
  <c r="H28" i="3"/>
  <c r="H29" i="3"/>
  <c r="H30" i="3"/>
  <c r="H31" i="3"/>
  <c r="H32" i="3"/>
  <c r="H20" i="3"/>
  <c r="H21" i="3"/>
  <c r="H12" i="3"/>
  <c r="H13" i="3"/>
  <c r="H14" i="3"/>
  <c r="H15" i="3"/>
  <c r="H16" i="3"/>
  <c r="I16" i="3" s="1"/>
  <c r="H17" i="3"/>
  <c r="I19" i="3"/>
  <c r="I24" i="3"/>
  <c r="I26" i="3"/>
  <c r="I27" i="3"/>
  <c r="I28" i="3"/>
  <c r="I30" i="3"/>
  <c r="I14" i="3"/>
  <c r="I15" i="3"/>
  <c r="G11" i="3"/>
  <c r="F12" i="3"/>
  <c r="F13" i="3"/>
  <c r="F14" i="3"/>
  <c r="F15" i="3"/>
  <c r="F16" i="3"/>
  <c r="F17" i="3"/>
  <c r="R34" i="4"/>
  <c r="R35" i="4"/>
  <c r="R36" i="4"/>
  <c r="R37" i="4"/>
  <c r="R38" i="4"/>
  <c r="N34" i="4"/>
  <c r="N35" i="4"/>
  <c r="N36" i="4"/>
  <c r="N37" i="4"/>
  <c r="N38" i="4"/>
  <c r="N33" i="4"/>
  <c r="M34" i="4"/>
  <c r="M35" i="4"/>
  <c r="M36" i="4"/>
  <c r="M37" i="4"/>
  <c r="M38" i="4"/>
  <c r="I35" i="4"/>
  <c r="G34" i="4"/>
  <c r="I34" i="4" s="1"/>
  <c r="G35" i="4"/>
  <c r="G36" i="4"/>
  <c r="G37" i="4"/>
  <c r="I37" i="4" s="1"/>
  <c r="G38" i="4"/>
  <c r="G33" i="4"/>
  <c r="F34" i="4"/>
  <c r="F35" i="4"/>
  <c r="F36" i="4"/>
  <c r="F37" i="4"/>
  <c r="F38" i="4"/>
  <c r="M25" i="4"/>
  <c r="M26" i="4"/>
  <c r="M27" i="4"/>
  <c r="M28" i="4"/>
  <c r="M29" i="4"/>
  <c r="M30" i="4"/>
  <c r="M31" i="4"/>
  <c r="F25" i="4"/>
  <c r="F26" i="4"/>
  <c r="F27" i="4"/>
  <c r="F28" i="4"/>
  <c r="F29" i="4"/>
  <c r="F30" i="4"/>
  <c r="F31" i="4"/>
  <c r="M10" i="4"/>
  <c r="M12" i="4"/>
  <c r="M13" i="4"/>
  <c r="M14" i="4"/>
  <c r="M15" i="4"/>
  <c r="M16" i="4"/>
  <c r="M17" i="4"/>
  <c r="M18" i="4"/>
  <c r="M19" i="4"/>
  <c r="M20" i="4"/>
  <c r="M21" i="4"/>
  <c r="M22" i="4"/>
  <c r="F11" i="4"/>
  <c r="F12" i="4"/>
  <c r="F13" i="4"/>
  <c r="F14" i="4"/>
  <c r="F15" i="4"/>
  <c r="F16" i="4"/>
  <c r="F17" i="4"/>
  <c r="F18" i="4"/>
  <c r="F19" i="4"/>
  <c r="F20" i="4"/>
  <c r="F21" i="4"/>
  <c r="F22" i="4"/>
  <c r="N25" i="4"/>
  <c r="N26" i="4"/>
  <c r="P26" i="4" s="1"/>
  <c r="N27" i="4"/>
  <c r="N28" i="4"/>
  <c r="N29" i="4"/>
  <c r="N30" i="4"/>
  <c r="N31" i="4"/>
  <c r="P27" i="4"/>
  <c r="N24" i="4"/>
  <c r="I29" i="3" l="1"/>
  <c r="I25" i="3"/>
  <c r="G24" i="4"/>
  <c r="N20" i="4"/>
  <c r="N21" i="4"/>
  <c r="N22" i="4"/>
  <c r="P16" i="4"/>
  <c r="N11" i="4"/>
  <c r="N12" i="4"/>
  <c r="N13" i="4"/>
  <c r="N14" i="4"/>
  <c r="N15" i="4"/>
  <c r="P15" i="4" s="1"/>
  <c r="N16" i="4"/>
  <c r="N17" i="4"/>
  <c r="N18" i="4"/>
  <c r="N19" i="4"/>
  <c r="P19" i="4" s="1"/>
  <c r="N10" i="4"/>
  <c r="P10" i="4" s="1"/>
  <c r="G21" i="4"/>
  <c r="I21" i="4" s="1"/>
  <c r="G22" i="4"/>
  <c r="G11" i="4"/>
  <c r="G12" i="4"/>
  <c r="G13" i="4"/>
  <c r="G14" i="4"/>
  <c r="G15" i="4"/>
  <c r="G16" i="4"/>
  <c r="G17" i="4"/>
  <c r="G18" i="4"/>
  <c r="G19" i="4"/>
  <c r="G20" i="4"/>
  <c r="G10" i="4"/>
  <c r="F10" i="4"/>
  <c r="R33" i="4"/>
  <c r="M33" i="4"/>
  <c r="I33" i="4"/>
  <c r="F33" i="4"/>
  <c r="R31" i="4"/>
  <c r="G31" i="4"/>
  <c r="R30" i="4"/>
  <c r="G30" i="4"/>
  <c r="R29" i="4"/>
  <c r="G29" i="4"/>
  <c r="R28" i="4"/>
  <c r="G28" i="4"/>
  <c r="R27" i="4"/>
  <c r="G27" i="4"/>
  <c r="R26" i="4"/>
  <c r="G26" i="4"/>
  <c r="R25" i="4"/>
  <c r="G25" i="4"/>
  <c r="R24" i="4"/>
  <c r="M24" i="4"/>
  <c r="F24" i="4"/>
  <c r="R22" i="4"/>
  <c r="R21" i="4"/>
  <c r="R20" i="4"/>
  <c r="R19" i="4"/>
  <c r="R18" i="4"/>
  <c r="R17" i="4"/>
  <c r="R16" i="4"/>
  <c r="R15" i="4"/>
  <c r="R14" i="4"/>
  <c r="R13" i="4"/>
  <c r="R12" i="4"/>
  <c r="R11" i="4"/>
  <c r="M11" i="4"/>
  <c r="R10" i="4"/>
  <c r="N6" i="4"/>
  <c r="P6" i="4" s="1"/>
  <c r="G6" i="4"/>
  <c r="I6" i="4" s="1"/>
  <c r="H17" i="4" s="1"/>
  <c r="I17" i="4" s="1"/>
  <c r="I73" i="3"/>
  <c r="R23" i="3"/>
  <c r="P23" i="3"/>
  <c r="M23" i="3"/>
  <c r="F23" i="3"/>
  <c r="P21" i="3"/>
  <c r="F21" i="3"/>
  <c r="F20" i="3"/>
  <c r="R19" i="3"/>
  <c r="P19" i="3"/>
  <c r="M19" i="3"/>
  <c r="F19" i="3"/>
  <c r="O17" i="3"/>
  <c r="O15" i="3"/>
  <c r="P13" i="3"/>
  <c r="R11" i="3"/>
  <c r="M11" i="3"/>
  <c r="F11" i="3"/>
  <c r="R10" i="3"/>
  <c r="N10" i="3"/>
  <c r="M10" i="3"/>
  <c r="G10" i="3"/>
  <c r="F10" i="3"/>
  <c r="P6" i="3"/>
  <c r="N6" i="3"/>
  <c r="I6" i="3"/>
  <c r="G6" i="3"/>
  <c r="R19" i="2"/>
  <c r="M19" i="2"/>
  <c r="I19" i="2"/>
  <c r="F19" i="2"/>
  <c r="R17" i="2"/>
  <c r="M17" i="2"/>
  <c r="F17" i="2"/>
  <c r="R16" i="2"/>
  <c r="P16" i="2"/>
  <c r="M16" i="2"/>
  <c r="F16" i="2"/>
  <c r="R14" i="2"/>
  <c r="F14" i="2"/>
  <c r="R13" i="2"/>
  <c r="F13" i="2"/>
  <c r="R12" i="2"/>
  <c r="F12" i="2"/>
  <c r="R11" i="2"/>
  <c r="P11" i="2"/>
  <c r="S11" i="2" s="1"/>
  <c r="F11" i="2"/>
  <c r="R10" i="2"/>
  <c r="P10" i="2"/>
  <c r="F10" i="2"/>
  <c r="R9" i="2"/>
  <c r="M9" i="2"/>
  <c r="I9" i="2"/>
  <c r="F9" i="2"/>
  <c r="N6" i="2"/>
  <c r="P6" i="2" s="1"/>
  <c r="O9" i="2" s="1"/>
  <c r="P9" i="2" s="1"/>
  <c r="G6" i="2"/>
  <c r="I6" i="2" s="1"/>
  <c r="I76" i="1"/>
  <c r="R32" i="1"/>
  <c r="F32" i="1"/>
  <c r="R31" i="1"/>
  <c r="F31" i="1"/>
  <c r="R30" i="1"/>
  <c r="F30" i="1"/>
  <c r="R29" i="1"/>
  <c r="F29" i="1"/>
  <c r="R28" i="1"/>
  <c r="F28" i="1"/>
  <c r="R27" i="1"/>
  <c r="P27" i="1"/>
  <c r="M27" i="1"/>
  <c r="I27" i="1"/>
  <c r="F27" i="1"/>
  <c r="R24" i="1"/>
  <c r="M24" i="1"/>
  <c r="F24" i="1"/>
  <c r="R23" i="1"/>
  <c r="M23" i="1"/>
  <c r="F23" i="1"/>
  <c r="R22" i="1"/>
  <c r="M22" i="1"/>
  <c r="F22" i="1"/>
  <c r="R21" i="1"/>
  <c r="M21" i="1"/>
  <c r="F21" i="1"/>
  <c r="R20" i="1"/>
  <c r="S20" i="1"/>
  <c r="M20" i="1"/>
  <c r="F20" i="1"/>
  <c r="R19" i="1"/>
  <c r="P19" i="1"/>
  <c r="M19" i="1"/>
  <c r="I19" i="1"/>
  <c r="F19" i="1"/>
  <c r="R17" i="1"/>
  <c r="M17" i="1"/>
  <c r="I17" i="1"/>
  <c r="F17" i="1"/>
  <c r="R16" i="1"/>
  <c r="M16" i="1"/>
  <c r="I16" i="1"/>
  <c r="F16" i="1"/>
  <c r="R15" i="1"/>
  <c r="M15" i="1"/>
  <c r="F15" i="1"/>
  <c r="R14" i="1"/>
  <c r="M14" i="1"/>
  <c r="F14" i="1"/>
  <c r="R13" i="1"/>
  <c r="M13" i="1"/>
  <c r="F13" i="1"/>
  <c r="R12" i="1"/>
  <c r="M12" i="1"/>
  <c r="I12" i="1"/>
  <c r="F12" i="1"/>
  <c r="R11" i="1"/>
  <c r="M11" i="1"/>
  <c r="F11" i="1"/>
  <c r="R10" i="1"/>
  <c r="M10" i="1"/>
  <c r="I10" i="1"/>
  <c r="F10" i="1"/>
  <c r="N6" i="1"/>
  <c r="P6" i="1" s="1"/>
  <c r="G6" i="1"/>
  <c r="I6" i="1" s="1"/>
  <c r="O36" i="4" l="1"/>
  <c r="P36" i="4" s="1"/>
  <c r="O25" i="4"/>
  <c r="P25" i="4" s="1"/>
  <c r="O29" i="4"/>
  <c r="P29" i="4" s="1"/>
  <c r="O28" i="4"/>
  <c r="P28" i="4" s="1"/>
  <c r="O37" i="4"/>
  <c r="P37" i="4" s="1"/>
  <c r="S37" i="4" s="1"/>
  <c r="O26" i="4"/>
  <c r="O30" i="4"/>
  <c r="P30" i="4" s="1"/>
  <c r="O35" i="4"/>
  <c r="P35" i="4" s="1"/>
  <c r="S35" i="4" s="1"/>
  <c r="O34" i="4"/>
  <c r="P34" i="4" s="1"/>
  <c r="S34" i="4" s="1"/>
  <c r="O38" i="4"/>
  <c r="P38" i="4" s="1"/>
  <c r="O27" i="4"/>
  <c r="O31" i="4"/>
  <c r="P31" i="4" s="1"/>
  <c r="H18" i="4"/>
  <c r="I18" i="4" s="1"/>
  <c r="O21" i="4"/>
  <c r="O17" i="4"/>
  <c r="O13" i="4"/>
  <c r="P13" i="4" s="1"/>
  <c r="H19" i="4"/>
  <c r="I19" i="4" s="1"/>
  <c r="S19" i="4" s="1"/>
  <c r="O18" i="4"/>
  <c r="P18" i="4" s="1"/>
  <c r="S18" i="4" s="1"/>
  <c r="I28" i="4"/>
  <c r="I30" i="4"/>
  <c r="S30" i="4" s="1"/>
  <c r="O12" i="4"/>
  <c r="P12" i="4" s="1"/>
  <c r="O20" i="4"/>
  <c r="O16" i="4"/>
  <c r="I10" i="4"/>
  <c r="H35" i="4"/>
  <c r="H26" i="4"/>
  <c r="I26" i="4" s="1"/>
  <c r="S26" i="4" s="1"/>
  <c r="H30" i="4"/>
  <c r="H28" i="4"/>
  <c r="H34" i="4"/>
  <c r="H25" i="4"/>
  <c r="I25" i="4" s="1"/>
  <c r="H29" i="4"/>
  <c r="H36" i="4"/>
  <c r="I36" i="4" s="1"/>
  <c r="S36" i="4" s="1"/>
  <c r="H27" i="4"/>
  <c r="I27" i="4" s="1"/>
  <c r="S27" i="4" s="1"/>
  <c r="H31" i="4"/>
  <c r="I31" i="4" s="1"/>
  <c r="S31" i="4" s="1"/>
  <c r="H37" i="4"/>
  <c r="H38" i="4"/>
  <c r="I38" i="4" s="1"/>
  <c r="S38" i="4" s="1"/>
  <c r="I29" i="4"/>
  <c r="O22" i="4"/>
  <c r="P22" i="4" s="1"/>
  <c r="S22" i="4" s="1"/>
  <c r="O14" i="4"/>
  <c r="P14" i="4" s="1"/>
  <c r="H20" i="4"/>
  <c r="I20" i="4" s="1"/>
  <c r="H16" i="4"/>
  <c r="O11" i="4"/>
  <c r="P11" i="4" s="1"/>
  <c r="O19" i="4"/>
  <c r="O15" i="4"/>
  <c r="I16" i="4"/>
  <c r="S16" i="4" s="1"/>
  <c r="O13" i="2"/>
  <c r="S17" i="1"/>
  <c r="S19" i="1"/>
  <c r="H27" i="1"/>
  <c r="H11" i="1"/>
  <c r="I11" i="1" s="1"/>
  <c r="H15" i="1"/>
  <c r="H12" i="1"/>
  <c r="H16" i="1"/>
  <c r="H13" i="1"/>
  <c r="H17" i="1"/>
  <c r="H14" i="1"/>
  <c r="S29" i="1"/>
  <c r="H10" i="1"/>
  <c r="H19" i="1"/>
  <c r="S31" i="1"/>
  <c r="O12" i="1"/>
  <c r="O14" i="1"/>
  <c r="S14" i="4"/>
  <c r="H17" i="2"/>
  <c r="I17" i="2" s="1"/>
  <c r="H13" i="2"/>
  <c r="H10" i="2"/>
  <c r="I10" i="2" s="1"/>
  <c r="H14" i="2"/>
  <c r="H11" i="2"/>
  <c r="H12" i="2"/>
  <c r="I12" i="2" s="1"/>
  <c r="P21" i="4"/>
  <c r="S21" i="4" s="1"/>
  <c r="P17" i="4"/>
  <c r="S17" i="4" s="1"/>
  <c r="P20" i="4"/>
  <c r="O23" i="1"/>
  <c r="P17" i="3"/>
  <c r="O21" i="1"/>
  <c r="O20" i="3"/>
  <c r="O13" i="3"/>
  <c r="O19" i="3"/>
  <c r="O12" i="3"/>
  <c r="P12" i="3" s="1"/>
  <c r="O21" i="3"/>
  <c r="O14" i="3"/>
  <c r="P14" i="3" s="1"/>
  <c r="O10" i="3"/>
  <c r="P10" i="3" s="1"/>
  <c r="H24" i="4"/>
  <c r="I24" i="4" s="1"/>
  <c r="H33" i="4"/>
  <c r="H13" i="4"/>
  <c r="I13" i="4" s="1"/>
  <c r="S13" i="4" s="1"/>
  <c r="H22" i="4"/>
  <c r="H12" i="4"/>
  <c r="I12" i="4" s="1"/>
  <c r="S12" i="4" s="1"/>
  <c r="H21" i="4"/>
  <c r="H15" i="4"/>
  <c r="I15" i="4" s="1"/>
  <c r="S15" i="4" s="1"/>
  <c r="H11" i="4"/>
  <c r="I11" i="4" s="1"/>
  <c r="S11" i="4" s="1"/>
  <c r="S29" i="4"/>
  <c r="H14" i="4"/>
  <c r="I14" i="4" s="1"/>
  <c r="H10" i="4"/>
  <c r="S30" i="1"/>
  <c r="I15" i="1"/>
  <c r="S15" i="1" s="1"/>
  <c r="S22" i="1"/>
  <c r="O10" i="1"/>
  <c r="P10" i="1" s="1"/>
  <c r="S10" i="1" s="1"/>
  <c r="I14" i="1"/>
  <c r="S14" i="1" s="1"/>
  <c r="S16" i="1"/>
  <c r="S27" i="1"/>
  <c r="P13" i="2"/>
  <c r="S13" i="2" s="1"/>
  <c r="O10" i="4"/>
  <c r="O24" i="4"/>
  <c r="P24" i="4" s="1"/>
  <c r="O33" i="4"/>
  <c r="O19" i="1"/>
  <c r="H19" i="2"/>
  <c r="H9" i="2"/>
  <c r="S10" i="2"/>
  <c r="O23" i="3"/>
  <c r="I22" i="4"/>
  <c r="P33" i="4"/>
  <c r="S33" i="4" s="1"/>
  <c r="I13" i="1"/>
  <c r="O16" i="2"/>
  <c r="O11" i="2"/>
  <c r="O14" i="2"/>
  <c r="P14" i="2" s="1"/>
  <c r="S14" i="2" s="1"/>
  <c r="O10" i="2"/>
  <c r="O17" i="2"/>
  <c r="P17" i="2" s="1"/>
  <c r="O12" i="2"/>
  <c r="P12" i="2" s="1"/>
  <c r="O19" i="2"/>
  <c r="P19" i="2" s="1"/>
  <c r="S19" i="2" s="1"/>
  <c r="O11" i="3"/>
  <c r="P11" i="3" s="1"/>
  <c r="S10" i="4"/>
  <c r="S32" i="1"/>
  <c r="S28" i="1"/>
  <c r="O22" i="1"/>
  <c r="O17" i="1"/>
  <c r="O13" i="1"/>
  <c r="O24" i="1"/>
  <c r="O15" i="1"/>
  <c r="O11" i="1"/>
  <c r="O20" i="1"/>
  <c r="S12" i="1"/>
  <c r="O16" i="1"/>
  <c r="O27" i="1"/>
  <c r="H16" i="2"/>
  <c r="I16" i="2" s="1"/>
  <c r="S16" i="2" s="1"/>
  <c r="P15" i="3"/>
  <c r="P20" i="3"/>
  <c r="S9" i="2"/>
  <c r="H19" i="3"/>
  <c r="S19" i="3" s="1"/>
  <c r="H10" i="3"/>
  <c r="I10" i="3" s="1"/>
  <c r="S10" i="3" s="1"/>
  <c r="H11" i="3"/>
  <c r="I11" i="3" s="1"/>
  <c r="S11" i="3" s="1"/>
  <c r="H23" i="3"/>
  <c r="S23" i="3" s="1"/>
  <c r="S20" i="4" l="1"/>
  <c r="S21" i="1"/>
  <c r="S23" i="1"/>
  <c r="S12" i="2"/>
  <c r="S24" i="4"/>
  <c r="S25" i="4"/>
  <c r="S17" i="2"/>
  <c r="S11" i="1"/>
  <c r="S24" i="1"/>
  <c r="S28" i="4"/>
  <c r="S13" i="1"/>
</calcChain>
</file>

<file path=xl/sharedStrings.xml><?xml version="1.0" encoding="utf-8"?>
<sst xmlns="http://schemas.openxmlformats.org/spreadsheetml/2006/main" count="387" uniqueCount="172">
  <si>
    <t>A3</t>
  </si>
  <si>
    <t xml:space="preserve">Tiesnesis: </t>
  </si>
  <si>
    <t>Lidija Belajeva</t>
  </si>
  <si>
    <t>Small/Medium/Large</t>
  </si>
  <si>
    <t>agility</t>
  </si>
  <si>
    <t>Trases garums:</t>
  </si>
  <si>
    <t>Ātrums:</t>
  </si>
  <si>
    <t>m/s</t>
  </si>
  <si>
    <t>m</t>
  </si>
  <si>
    <t>Starta Nr.</t>
  </si>
  <si>
    <t>Kontrollaiks:</t>
  </si>
  <si>
    <t>Vieta</t>
  </si>
  <si>
    <t>Apbalvošana</t>
  </si>
  <si>
    <t>Hendleris</t>
  </si>
  <si>
    <t>Suns</t>
  </si>
  <si>
    <t>Kļūdas</t>
  </si>
  <si>
    <t>Laiks, /s/</t>
  </si>
  <si>
    <t>Ātrums</t>
  </si>
  <si>
    <t>Soda punkti</t>
  </si>
  <si>
    <t>Laika kopsumma</t>
  </si>
  <si>
    <t>Soda punktu kopsumma</t>
  </si>
  <si>
    <t>par kļūdām</t>
  </si>
  <si>
    <t>par laiku</t>
  </si>
  <si>
    <t>Kopā</t>
  </si>
  <si>
    <t>Small</t>
  </si>
  <si>
    <t>Lauma Tenasa</t>
  </si>
  <si>
    <t xml:space="preserve">Millie </t>
  </si>
  <si>
    <t>diskv.</t>
  </si>
  <si>
    <t>Svetlana Kreslina</t>
  </si>
  <si>
    <t>Chi</t>
  </si>
  <si>
    <t xml:space="preserve">Arta Veisa </t>
  </si>
  <si>
    <t>Tara</t>
  </si>
  <si>
    <t>Spīgana Spektore</t>
  </si>
  <si>
    <t>Mio</t>
  </si>
  <si>
    <t>Jelena Prošina</t>
  </si>
  <si>
    <t>Teira</t>
  </si>
  <si>
    <t>Viktors Barbarovs</t>
  </si>
  <si>
    <t>Lina</t>
  </si>
  <si>
    <t>Raminta Zilinskaite</t>
  </si>
  <si>
    <t>Kiri</t>
  </si>
  <si>
    <t>Egle Tamulioniene</t>
  </si>
  <si>
    <t>Sakura</t>
  </si>
  <si>
    <t>Medium</t>
  </si>
  <si>
    <t>Sanita Ribzamena</t>
  </si>
  <si>
    <t>Palma</t>
  </si>
  <si>
    <t xml:space="preserve">Svetlana Krēsliņa </t>
  </si>
  <si>
    <t>Real</t>
  </si>
  <si>
    <t>Elīna Karasjova</t>
  </si>
  <si>
    <t>Furk</t>
  </si>
  <si>
    <t>Jeļena Šķepaste</t>
  </si>
  <si>
    <t>Ogrim</t>
  </si>
  <si>
    <t>Linda Alksne</t>
  </si>
  <si>
    <t>Lego</t>
  </si>
  <si>
    <t>Anda Baumane</t>
  </si>
  <si>
    <t>Marko</t>
  </si>
  <si>
    <t>Large</t>
  </si>
  <si>
    <t xml:space="preserve">Jūlija Kampuse </t>
  </si>
  <si>
    <t>Kudra</t>
  </si>
  <si>
    <t>Rasa Kolendaitė</t>
  </si>
  <si>
    <t>Tucis</t>
  </si>
  <si>
    <t>Inga Petrova</t>
  </si>
  <si>
    <t>Afa</t>
  </si>
  <si>
    <t>Salsa</t>
  </si>
  <si>
    <t>Rita Bambe</t>
  </si>
  <si>
    <t>Uma</t>
  </si>
  <si>
    <t>Coffee</t>
  </si>
  <si>
    <t>starts:</t>
  </si>
  <si>
    <t>A2</t>
  </si>
  <si>
    <t>Tiesnesis: Lidija Belajeva</t>
  </si>
  <si>
    <t>Handler</t>
  </si>
  <si>
    <t>Dog</t>
  </si>
  <si>
    <t>Jurgita Butrimaite</t>
  </si>
  <si>
    <t>Runa</t>
  </si>
  <si>
    <t>Skilla</t>
  </si>
  <si>
    <t xml:space="preserve">Madara Ozoliņa </t>
  </si>
  <si>
    <t>Zuzu</t>
  </si>
  <si>
    <t>Sanita Vovere</t>
  </si>
  <si>
    <t>Cecīlija</t>
  </si>
  <si>
    <t>Aleksandr Borisov</t>
  </si>
  <si>
    <t>Afina</t>
  </si>
  <si>
    <t>Baiba Ozoliņa</t>
  </si>
  <si>
    <t>Šelbija</t>
  </si>
  <si>
    <t>A2 M+L</t>
  </si>
  <si>
    <t>Asta Šimkonienė</t>
  </si>
  <si>
    <t>Fibi</t>
  </si>
  <si>
    <t>Olga Paegle</t>
  </si>
  <si>
    <t>Bandi</t>
  </si>
  <si>
    <t>Verri</t>
  </si>
  <si>
    <t>A1</t>
  </si>
  <si>
    <t xml:space="preserve">Elza Rudzīte </t>
  </si>
  <si>
    <t xml:space="preserve">Pepija </t>
  </si>
  <si>
    <t>Vaida Šilvienė</t>
  </si>
  <si>
    <t>Kuperis</t>
  </si>
  <si>
    <t>Aleksandra Švaikovska</t>
  </si>
  <si>
    <t>Cherry</t>
  </si>
  <si>
    <t>Ieva Paškeviča</t>
  </si>
  <si>
    <t>Rufuss</t>
  </si>
  <si>
    <t>Egils Staris</t>
  </si>
  <si>
    <t>Zippo</t>
  </si>
  <si>
    <t>Dmitrijs Klesnins</t>
  </si>
  <si>
    <t xml:space="preserve">Jacco </t>
  </si>
  <si>
    <t>Ilze Ruka</t>
  </si>
  <si>
    <t>Vuki</t>
  </si>
  <si>
    <t>Marta Ozoliņa</t>
  </si>
  <si>
    <t>Netsu</t>
  </si>
  <si>
    <t>Tatjana Saboha</t>
  </si>
  <si>
    <t>Harvi</t>
  </si>
  <si>
    <t>Ksenija Diča</t>
  </si>
  <si>
    <t>Kimi</t>
  </si>
  <si>
    <t xml:space="preserve">Agita Plakoše </t>
  </si>
  <si>
    <t>Ravenna</t>
  </si>
  <si>
    <t>Natalja Zuiča</t>
  </si>
  <si>
    <t>Nika</t>
  </si>
  <si>
    <t>Dance</t>
  </si>
  <si>
    <t>Guls</t>
  </si>
  <si>
    <t>Jeļena Prošina</t>
  </si>
  <si>
    <t>Sunny</t>
  </si>
  <si>
    <t>Vēja</t>
  </si>
  <si>
    <t>Way</t>
  </si>
  <si>
    <t>Toms Barons</t>
  </si>
  <si>
    <t>Aurora</t>
  </si>
  <si>
    <t>Brigita Ose</t>
  </si>
  <si>
    <t>Lukas</t>
  </si>
  <si>
    <t>Normunds Ģelzis</t>
  </si>
  <si>
    <t>Juna</t>
  </si>
  <si>
    <t>A0</t>
  </si>
  <si>
    <t>14.08.2021</t>
  </si>
  <si>
    <t>Jumping</t>
  </si>
  <si>
    <t>Poko</t>
  </si>
  <si>
    <t>Šeila</t>
  </si>
  <si>
    <t>Večeslavs Čiževskis</t>
  </si>
  <si>
    <t>Nuša</t>
  </si>
  <si>
    <t>Honey</t>
  </si>
  <si>
    <t>Kristīne Pavlovska</t>
  </si>
  <si>
    <t>Pērle</t>
  </si>
  <si>
    <t>Lava</t>
  </si>
  <si>
    <t>Anna Buša</t>
  </si>
  <si>
    <t>Feja</t>
  </si>
  <si>
    <t>Elija Veilande</t>
  </si>
  <si>
    <t>Tokya</t>
  </si>
  <si>
    <t>Sabrina Zuiča</t>
  </si>
  <si>
    <t>Muha</t>
  </si>
  <si>
    <t>Baiba Ģelze</t>
  </si>
  <si>
    <t>Zero</t>
  </si>
  <si>
    <t>Zara</t>
  </si>
  <si>
    <t>Lidija Beļajeva</t>
  </si>
  <si>
    <t>Nera</t>
  </si>
  <si>
    <t>Ruslans Ļevša</t>
  </si>
  <si>
    <t>Bri</t>
  </si>
  <si>
    <t>Monika Sirutavičiūtė</t>
  </si>
  <si>
    <t>Nora Droiska</t>
  </si>
  <si>
    <t>Bille</t>
  </si>
  <si>
    <t>Jolanta Aleknavičiūtė</t>
  </si>
  <si>
    <t xml:space="preserve"> Maženis</t>
  </si>
  <si>
    <t>Kristina Pilė</t>
  </si>
  <si>
    <t>Gringo</t>
  </si>
  <si>
    <t>Aušra Volosenkinienė</t>
  </si>
  <si>
    <t>Andora</t>
  </si>
  <si>
    <t>Diana Hakova</t>
  </si>
  <si>
    <t>Teo</t>
  </si>
  <si>
    <t>Gundega Ozoliņa</t>
  </si>
  <si>
    <t>Joko</t>
  </si>
  <si>
    <t>Zane Kadakovska</t>
  </si>
  <si>
    <t>Rikijs</t>
  </si>
  <si>
    <t>Anna Millere</t>
  </si>
  <si>
    <t>Alfijs</t>
  </si>
  <si>
    <t>Katrina Aboltina</t>
  </si>
  <si>
    <t>Valdis</t>
  </si>
  <si>
    <t>Veronika Oleinika</t>
  </si>
  <si>
    <t>Gabi</t>
  </si>
  <si>
    <t>Aušrytė Vanagienė</t>
  </si>
  <si>
    <t xml:space="preserve"> 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</si>
</sst>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2" x14ac:knownFonts="1">
    <font>
      <sz val="10"/>
      <color rgb="FF000000"/>
      <name val="Arial"/>
    </font>
    <font>
      <sz val="10"/>
      <color rgb="FF1E4E79"/>
      <name val="Arial"/>
    </font>
    <font>
      <sz val="12"/>
      <color rgb="FF1E4E79"/>
      <name val="Verdana"/>
    </font>
    <font>
      <b/>
      <sz val="12"/>
      <color rgb="FF1E4E79"/>
      <name val="Verdana"/>
    </font>
    <font>
      <sz val="11"/>
      <color rgb="FF44546A"/>
      <name val="Times New Roman"/>
    </font>
    <font>
      <sz val="10"/>
      <name val="Arial"/>
    </font>
    <font>
      <sz val="8"/>
      <color rgb="FF44546A"/>
      <name val="Times New Roman"/>
    </font>
    <font>
      <sz val="10"/>
      <color rgb="FF44546A"/>
      <name val="Times New Roman"/>
    </font>
    <font>
      <sz val="12"/>
      <color rgb="FF000000"/>
      <name val="Arial"/>
    </font>
    <font>
      <sz val="12"/>
      <color rgb="FF2E75B5"/>
      <name val="Verdana"/>
    </font>
    <font>
      <b/>
      <sz val="12"/>
      <color rgb="FF2E75B5"/>
      <name val="Verdana"/>
    </font>
    <font>
      <sz val="12"/>
      <color rgb="FF2E75B5"/>
      <name val="Arial"/>
    </font>
    <font>
      <b/>
      <sz val="12"/>
      <color rgb="FF1E4E79"/>
      <name val="Arial"/>
    </font>
    <font>
      <sz val="11"/>
      <color rgb="FF000000"/>
      <name val="Times New Roman"/>
    </font>
    <font>
      <sz val="10"/>
      <color rgb="FF000000"/>
      <name val="Times New Roman"/>
    </font>
    <font>
      <b/>
      <sz val="12"/>
      <color rgb="FF44546A"/>
      <name val="Times New Roman"/>
    </font>
    <font>
      <sz val="12"/>
      <name val="Verdana"/>
      <family val="2"/>
      <charset val="186"/>
    </font>
    <font>
      <sz val="12"/>
      <name val="Times New Roman"/>
      <family val="1"/>
      <charset val="186"/>
    </font>
    <font>
      <b/>
      <sz val="12"/>
      <name val="Verdana"/>
      <family val="2"/>
      <charset val="186"/>
    </font>
    <font>
      <sz val="10"/>
      <name val="Arial"/>
      <family val="2"/>
      <charset val="186"/>
    </font>
    <font>
      <sz val="12"/>
      <color rgb="FF000000"/>
      <name val="Arial"/>
      <family val="2"/>
      <charset val="186"/>
    </font>
    <font>
      <sz val="12"/>
      <color rgb="FF44546A"/>
      <name val="Arial"/>
      <family val="2"/>
      <charset val="186"/>
    </font>
    <font>
      <sz val="12"/>
      <color rgb="FF0070C0"/>
      <name val="Arial"/>
      <family val="2"/>
      <charset val="186"/>
    </font>
    <font>
      <b/>
      <sz val="12"/>
      <color rgb="FF44546A"/>
      <name val="Arial"/>
      <family val="2"/>
      <charset val="186"/>
    </font>
    <font>
      <sz val="12"/>
      <color rgb="FF1E4E79"/>
      <name val="Arial"/>
      <family val="2"/>
      <charset val="186"/>
    </font>
    <font>
      <sz val="12"/>
      <color rgb="FF2E75B5"/>
      <name val="Arial"/>
      <family val="2"/>
      <charset val="186"/>
    </font>
    <font>
      <b/>
      <sz val="12"/>
      <name val="Arial"/>
      <family val="2"/>
      <charset val="186"/>
    </font>
    <font>
      <sz val="12"/>
      <name val="Arial"/>
      <family val="2"/>
      <charset val="186"/>
    </font>
    <font>
      <b/>
      <sz val="12"/>
      <color rgb="FF1E4E79"/>
      <name val="Arial"/>
      <family val="2"/>
      <charset val="186"/>
    </font>
    <font>
      <b/>
      <sz val="12"/>
      <color theme="1"/>
      <name val="Arial"/>
      <family val="2"/>
      <charset val="186"/>
    </font>
    <font>
      <sz val="12"/>
      <color theme="1"/>
      <name val="Arial"/>
      <family val="2"/>
      <charset val="186"/>
    </font>
    <font>
      <b/>
      <sz val="9"/>
      <name val="Verdana"/>
      <family val="2"/>
      <charset val="186"/>
    </font>
    <font>
      <b/>
      <sz val="20"/>
      <name val="Verdana"/>
      <family val="2"/>
      <charset val="186"/>
    </font>
    <font>
      <sz val="10"/>
      <name val="Verdana"/>
      <family val="2"/>
      <charset val="186"/>
    </font>
    <font>
      <sz val="8"/>
      <name val="Verdana"/>
      <family val="2"/>
      <charset val="186"/>
    </font>
    <font>
      <b/>
      <sz val="10"/>
      <name val="Verdana"/>
      <family val="2"/>
      <charset val="186"/>
    </font>
    <font>
      <b/>
      <i/>
      <sz val="12"/>
      <name val="Verdana"/>
      <family val="2"/>
      <charset val="186"/>
    </font>
    <font>
      <b/>
      <i/>
      <sz val="10"/>
      <name val="Verdana"/>
      <family val="2"/>
      <charset val="186"/>
    </font>
    <font>
      <b/>
      <sz val="5"/>
      <name val="Verdana"/>
      <family val="2"/>
      <charset val="186"/>
    </font>
    <font>
      <b/>
      <i/>
      <sz val="8"/>
      <name val="Verdana"/>
      <family val="2"/>
      <charset val="186"/>
    </font>
    <font>
      <sz val="9"/>
      <name val="Verdana"/>
      <family val="2"/>
      <charset val="186"/>
    </font>
    <font>
      <b/>
      <sz val="20"/>
      <name val="Times New Roman"/>
      <family val="1"/>
      <charset val="186"/>
    </font>
    <font>
      <sz val="10"/>
      <name val="Times New Roman"/>
      <family val="1"/>
      <charset val="186"/>
    </font>
    <font>
      <sz val="8"/>
      <name val="Times New Roman"/>
      <family val="1"/>
      <charset val="186"/>
    </font>
    <font>
      <b/>
      <sz val="10"/>
      <name val="Times New Roman"/>
      <family val="1"/>
      <charset val="186"/>
    </font>
    <font>
      <b/>
      <i/>
      <sz val="12"/>
      <name val="Times New Roman"/>
      <family val="1"/>
      <charset val="186"/>
    </font>
    <font>
      <b/>
      <i/>
      <sz val="10"/>
      <name val="Times New Roman"/>
      <family val="1"/>
      <charset val="186"/>
    </font>
    <font>
      <b/>
      <sz val="5"/>
      <name val="Times New Roman"/>
      <family val="1"/>
      <charset val="186"/>
    </font>
    <font>
      <b/>
      <i/>
      <sz val="8"/>
      <name val="Times New Roman"/>
      <family val="1"/>
      <charset val="186"/>
    </font>
    <font>
      <sz val="9"/>
      <name val="Times New Roman"/>
      <family val="1"/>
      <charset val="186"/>
    </font>
    <font>
      <b/>
      <sz val="16"/>
      <name val="Arial"/>
      <family val="2"/>
      <charset val="186"/>
    </font>
    <font>
      <b/>
      <i/>
      <sz val="10"/>
      <name val="Arial"/>
      <family val="2"/>
      <charset val="186"/>
    </font>
  </fonts>
  <fills count="19">
    <fill>
      <patternFill patternType="none"/>
    </fill>
    <fill>
      <patternFill patternType="gray125"/>
    </fill>
    <fill>
      <patternFill patternType="solid">
        <fgColor rgb="FFFF8080"/>
        <bgColor rgb="FFFF8080"/>
      </patternFill>
    </fill>
    <fill>
      <patternFill patternType="solid">
        <fgColor rgb="FFCCFFCC"/>
        <bgColor rgb="FFCCFFCC"/>
      </patternFill>
    </fill>
    <fill>
      <patternFill patternType="solid">
        <fgColor rgb="FFFFFF99"/>
        <bgColor rgb="FFFFFF99"/>
      </patternFill>
    </fill>
    <fill>
      <patternFill patternType="solid">
        <fgColor rgb="FFFF99CC"/>
        <bgColor rgb="FFFF99CC"/>
      </patternFill>
    </fill>
    <fill>
      <patternFill patternType="solid">
        <fgColor rgb="FFC0C0C0"/>
        <bgColor rgb="FFC0C0C0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CCFFFF"/>
        <bgColor rgb="FFCCFFFF"/>
      </patternFill>
    </fill>
    <fill>
      <patternFill patternType="solid">
        <fgColor rgb="FFBFBFBF"/>
        <bgColor rgb="FFBFBFBF"/>
      </patternFill>
    </fill>
    <fill>
      <patternFill patternType="solid">
        <fgColor rgb="FFA5A5A5"/>
        <bgColor rgb="FFA5A5A5"/>
      </patternFill>
    </fill>
    <fill>
      <patternFill patternType="solid">
        <fgColor theme="0"/>
        <bgColor theme="0"/>
      </patternFill>
    </fill>
    <fill>
      <patternFill patternType="solid">
        <fgColor rgb="FFFFC000"/>
        <bgColor rgb="FFFFC000"/>
      </patternFill>
    </fill>
    <fill>
      <patternFill patternType="solid">
        <fgColor rgb="FFFFC000"/>
        <bgColor theme="7"/>
      </patternFill>
    </fill>
    <fill>
      <patternFill patternType="solid">
        <fgColor rgb="FFFFC000"/>
        <bgColor rgb="FFFFFFFF"/>
      </patternFill>
    </fill>
    <fill>
      <patternFill patternType="solid">
        <fgColor rgb="FFFFC000"/>
        <bgColor rgb="FFCCFFFF"/>
      </patternFill>
    </fill>
    <fill>
      <patternFill patternType="solid">
        <fgColor rgb="FFFFFF00"/>
        <bgColor rgb="FFFFC000"/>
      </patternFill>
    </fill>
    <fill>
      <patternFill patternType="solid">
        <fgColor theme="0" tint="-0.249977111117893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3">
    <xf numFmtId="0" fontId="0" fillId="0" borderId="0" xfId="0" applyFont="1" applyAlignment="1"/>
    <xf numFmtId="0" fontId="1" fillId="0" borderId="0" xfId="0" applyFont="1"/>
    <xf numFmtId="0" fontId="1" fillId="7" borderId="2" xfId="0" applyFont="1" applyFill="1" applyBorder="1"/>
    <xf numFmtId="0" fontId="0" fillId="0" borderId="0" xfId="0" applyFont="1"/>
    <xf numFmtId="0" fontId="1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0" fontId="14" fillId="0" borderId="0" xfId="0" applyFont="1"/>
    <xf numFmtId="0" fontId="4" fillId="0" borderId="0" xfId="0" applyFont="1" applyAlignment="1">
      <alignment horizontal="left"/>
    </xf>
    <xf numFmtId="0" fontId="7" fillId="0" borderId="0" xfId="0" applyFont="1"/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5" fillId="0" borderId="16" xfId="0" applyFont="1" applyBorder="1"/>
    <xf numFmtId="0" fontId="4" fillId="6" borderId="16" xfId="0" applyFont="1" applyFill="1" applyBorder="1" applyAlignment="1">
      <alignment horizontal="left" vertical="center" wrapText="1"/>
    </xf>
    <xf numFmtId="0" fontId="3" fillId="6" borderId="16" xfId="0" applyFont="1" applyFill="1" applyBorder="1" applyAlignment="1">
      <alignment horizontal="left" vertical="center" wrapText="1"/>
    </xf>
    <xf numFmtId="0" fontId="3" fillId="6" borderId="16" xfId="0" applyFont="1" applyFill="1" applyBorder="1" applyAlignment="1">
      <alignment horizontal="left" vertical="center" wrapText="1"/>
    </xf>
    <xf numFmtId="0" fontId="4" fillId="8" borderId="16" xfId="0" applyFont="1" applyFill="1" applyBorder="1" applyAlignment="1">
      <alignment horizontal="center" vertical="center" wrapText="1"/>
    </xf>
    <xf numFmtId="0" fontId="8" fillId="0" borderId="16" xfId="0" applyFont="1" applyBorder="1" applyAlignment="1">
      <alignment horizontal="left" vertical="center" wrapText="1"/>
    </xf>
    <xf numFmtId="0" fontId="2" fillId="7" borderId="16" xfId="0" applyFont="1" applyFill="1" applyBorder="1" applyAlignment="1">
      <alignment horizontal="center" vertical="center"/>
    </xf>
    <xf numFmtId="2" fontId="2" fillId="7" borderId="16" xfId="0" applyNumberFormat="1" applyFont="1" applyFill="1" applyBorder="1" applyAlignment="1">
      <alignment horizontal="center" vertical="center"/>
    </xf>
    <xf numFmtId="2" fontId="9" fillId="7" borderId="16" xfId="0" applyNumberFormat="1" applyFont="1" applyFill="1" applyBorder="1" applyAlignment="1">
      <alignment horizontal="center" vertical="center"/>
    </xf>
    <xf numFmtId="0" fontId="9" fillId="7" borderId="16" xfId="0" applyFont="1" applyFill="1" applyBorder="1" applyAlignment="1">
      <alignment horizontal="center" vertical="center"/>
    </xf>
    <xf numFmtId="2" fontId="9" fillId="9" borderId="16" xfId="0" applyNumberFormat="1" applyFont="1" applyFill="1" applyBorder="1" applyAlignment="1">
      <alignment horizontal="center" vertical="center"/>
    </xf>
    <xf numFmtId="0" fontId="10" fillId="4" borderId="16" xfId="0" applyFont="1" applyFill="1" applyBorder="1" applyAlignment="1">
      <alignment horizontal="center" vertical="center" shrinkToFit="1"/>
    </xf>
    <xf numFmtId="2" fontId="11" fillId="7" borderId="16" xfId="0" applyNumberFormat="1" applyFont="1" applyFill="1" applyBorder="1" applyAlignment="1">
      <alignment horizontal="center"/>
    </xf>
    <xf numFmtId="0" fontId="12" fillId="4" borderId="16" xfId="0" applyFont="1" applyFill="1" applyBorder="1" applyAlignment="1">
      <alignment horizontal="center"/>
    </xf>
    <xf numFmtId="0" fontId="20" fillId="12" borderId="5" xfId="0" applyFont="1" applyFill="1" applyBorder="1" applyAlignment="1">
      <alignment wrapText="1"/>
    </xf>
    <xf numFmtId="1" fontId="21" fillId="7" borderId="5" xfId="0" applyNumberFormat="1" applyFont="1" applyFill="1" applyBorder="1" applyAlignment="1">
      <alignment horizontal="center" vertical="center"/>
    </xf>
    <xf numFmtId="2" fontId="21" fillId="7" borderId="5" xfId="0" applyNumberFormat="1" applyFont="1" applyFill="1" applyBorder="1" applyAlignment="1">
      <alignment horizontal="center" vertical="center"/>
    </xf>
    <xf numFmtId="2" fontId="22" fillId="7" borderId="5" xfId="0" applyNumberFormat="1" applyFont="1" applyFill="1" applyBorder="1" applyAlignment="1">
      <alignment horizontal="center" vertical="center"/>
    </xf>
    <xf numFmtId="0" fontId="22" fillId="7" borderId="5" xfId="0" applyFont="1" applyFill="1" applyBorder="1" applyAlignment="1">
      <alignment horizontal="center" vertical="center"/>
    </xf>
    <xf numFmtId="2" fontId="22" fillId="9" borderId="5" xfId="0" applyNumberFormat="1" applyFont="1" applyFill="1" applyBorder="1" applyAlignment="1">
      <alignment horizontal="center" vertical="center"/>
    </xf>
    <xf numFmtId="1" fontId="21" fillId="0" borderId="5" xfId="0" applyNumberFormat="1" applyFont="1" applyBorder="1" applyAlignment="1">
      <alignment horizontal="center" vertical="center"/>
    </xf>
    <xf numFmtId="2" fontId="21" fillId="0" borderId="5" xfId="0" applyNumberFormat="1" applyFont="1" applyBorder="1" applyAlignment="1">
      <alignment horizontal="center" vertical="center"/>
    </xf>
    <xf numFmtId="0" fontId="20" fillId="12" borderId="5" xfId="0" applyFont="1" applyFill="1" applyBorder="1"/>
    <xf numFmtId="0" fontId="20" fillId="0" borderId="5" xfId="0" applyFont="1" applyBorder="1"/>
    <xf numFmtId="0" fontId="20" fillId="14" borderId="5" xfId="0" applyFont="1" applyFill="1" applyBorder="1"/>
    <xf numFmtId="1" fontId="21" fillId="13" borderId="5" xfId="0" applyNumberFormat="1" applyFont="1" applyFill="1" applyBorder="1" applyAlignment="1">
      <alignment horizontal="center" vertical="center"/>
    </xf>
    <xf numFmtId="2" fontId="21" fillId="13" borderId="5" xfId="0" applyNumberFormat="1" applyFont="1" applyFill="1" applyBorder="1" applyAlignment="1">
      <alignment horizontal="center" vertical="center"/>
    </xf>
    <xf numFmtId="2" fontId="22" fillId="15" borderId="5" xfId="0" applyNumberFormat="1" applyFont="1" applyFill="1" applyBorder="1" applyAlignment="1">
      <alignment horizontal="center" vertical="center"/>
    </xf>
    <xf numFmtId="0" fontId="22" fillId="15" borderId="5" xfId="0" applyFont="1" applyFill="1" applyBorder="1" applyAlignment="1">
      <alignment horizontal="center" vertical="center"/>
    </xf>
    <xf numFmtId="2" fontId="22" fillId="16" borderId="5" xfId="0" applyNumberFormat="1" applyFont="1" applyFill="1" applyBorder="1" applyAlignment="1">
      <alignment horizontal="center" vertical="center"/>
    </xf>
    <xf numFmtId="2" fontId="22" fillId="13" borderId="5" xfId="0" applyNumberFormat="1" applyFont="1" applyFill="1" applyBorder="1" applyAlignment="1">
      <alignment horizontal="center" vertical="center"/>
    </xf>
    <xf numFmtId="0" fontId="19" fillId="0" borderId="8" xfId="0" applyFont="1" applyBorder="1"/>
    <xf numFmtId="0" fontId="19" fillId="0" borderId="4" xfId="0" applyFont="1" applyBorder="1"/>
    <xf numFmtId="1" fontId="21" fillId="0" borderId="5" xfId="0" applyNumberFormat="1" applyFont="1" applyBorder="1" applyAlignment="1">
      <alignment horizontal="center"/>
    </xf>
    <xf numFmtId="0" fontId="21" fillId="0" borderId="5" xfId="0" applyFont="1" applyBorder="1"/>
    <xf numFmtId="1" fontId="21" fillId="7" borderId="5" xfId="0" applyNumberFormat="1" applyFont="1" applyFill="1" applyBorder="1" applyAlignment="1">
      <alignment horizontal="center"/>
    </xf>
    <xf numFmtId="0" fontId="21" fillId="7" borderId="5" xfId="0" applyFont="1" applyFill="1" applyBorder="1" applyAlignment="1">
      <alignment horizontal="center"/>
    </xf>
    <xf numFmtId="0" fontId="21" fillId="7" borderId="5" xfId="0" applyFont="1" applyFill="1" applyBorder="1"/>
    <xf numFmtId="0" fontId="21" fillId="7" borderId="5" xfId="0" applyFont="1" applyFill="1" applyBorder="1" applyAlignment="1">
      <alignment horizontal="center" vertical="center"/>
    </xf>
    <xf numFmtId="1" fontId="21" fillId="7" borderId="5" xfId="0" applyNumberFormat="1" applyFont="1" applyFill="1" applyBorder="1" applyAlignment="1">
      <alignment horizontal="center" wrapText="1"/>
    </xf>
    <xf numFmtId="0" fontId="24" fillId="7" borderId="5" xfId="0" applyFont="1" applyFill="1" applyBorder="1" applyAlignment="1">
      <alignment horizontal="center" vertical="center"/>
    </xf>
    <xf numFmtId="0" fontId="21" fillId="7" borderId="5" xfId="0" applyFont="1" applyFill="1" applyBorder="1" applyAlignment="1">
      <alignment horizontal="center" wrapText="1"/>
    </xf>
    <xf numFmtId="0" fontId="20" fillId="12" borderId="16" xfId="0" applyFont="1" applyFill="1" applyBorder="1"/>
    <xf numFmtId="1" fontId="24" fillId="7" borderId="16" xfId="0" applyNumberFormat="1" applyFont="1" applyFill="1" applyBorder="1" applyAlignment="1">
      <alignment horizontal="center" vertical="center"/>
    </xf>
    <xf numFmtId="2" fontId="24" fillId="7" borderId="16" xfId="0" applyNumberFormat="1" applyFont="1" applyFill="1" applyBorder="1" applyAlignment="1">
      <alignment horizontal="center" vertical="center"/>
    </xf>
    <xf numFmtId="2" fontId="25" fillId="7" borderId="16" xfId="0" applyNumberFormat="1" applyFont="1" applyFill="1" applyBorder="1" applyAlignment="1">
      <alignment horizontal="center" vertical="center"/>
    </xf>
    <xf numFmtId="0" fontId="25" fillId="7" borderId="16" xfId="0" applyFont="1" applyFill="1" applyBorder="1" applyAlignment="1">
      <alignment horizontal="center" vertical="center"/>
    </xf>
    <xf numFmtId="2" fontId="25" fillId="9" borderId="16" xfId="0" applyNumberFormat="1" applyFont="1" applyFill="1" applyBorder="1" applyAlignment="1">
      <alignment horizontal="center" vertical="center"/>
    </xf>
    <xf numFmtId="0" fontId="26" fillId="4" borderId="16" xfId="0" applyFont="1" applyFill="1" applyBorder="1" applyAlignment="1">
      <alignment horizontal="center" vertical="center" shrinkToFit="1"/>
    </xf>
    <xf numFmtId="1" fontId="27" fillId="7" borderId="16" xfId="0" applyNumberFormat="1" applyFont="1" applyFill="1" applyBorder="1" applyAlignment="1">
      <alignment horizontal="center" vertical="center"/>
    </xf>
    <xf numFmtId="2" fontId="27" fillId="7" borderId="16" xfId="0" applyNumberFormat="1" applyFont="1" applyFill="1" applyBorder="1" applyAlignment="1">
      <alignment horizontal="center" vertical="center"/>
    </xf>
    <xf numFmtId="2" fontId="25" fillId="7" borderId="16" xfId="0" applyNumberFormat="1" applyFont="1" applyFill="1" applyBorder="1" applyAlignment="1">
      <alignment horizontal="center"/>
    </xf>
    <xf numFmtId="0" fontId="28" fillId="4" borderId="16" xfId="0" applyFont="1" applyFill="1" applyBorder="1" applyAlignment="1">
      <alignment horizontal="center"/>
    </xf>
    <xf numFmtId="0" fontId="20" fillId="12" borderId="16" xfId="0" applyFont="1" applyFill="1" applyBorder="1" applyAlignment="1">
      <alignment vertical="center" wrapText="1"/>
    </xf>
    <xf numFmtId="0" fontId="20" fillId="12" borderId="16" xfId="0" applyFont="1" applyFill="1" applyBorder="1" applyAlignment="1">
      <alignment wrapText="1"/>
    </xf>
    <xf numFmtId="0" fontId="28" fillId="6" borderId="16" xfId="0" applyFont="1" applyFill="1" applyBorder="1" applyAlignment="1">
      <alignment vertical="center" wrapText="1"/>
    </xf>
    <xf numFmtId="0" fontId="26" fillId="6" borderId="16" xfId="0" applyFont="1" applyFill="1" applyBorder="1" applyAlignment="1">
      <alignment horizontal="center" vertical="center" wrapText="1"/>
    </xf>
    <xf numFmtId="0" fontId="28" fillId="6" borderId="16" xfId="0" applyFont="1" applyFill="1" applyBorder="1" applyAlignment="1">
      <alignment vertical="center" wrapText="1"/>
    </xf>
    <xf numFmtId="0" fontId="19" fillId="0" borderId="16" xfId="0" applyFont="1" applyBorder="1"/>
    <xf numFmtId="0" fontId="20" fillId="0" borderId="16" xfId="0" applyFont="1" applyBorder="1"/>
    <xf numFmtId="0" fontId="28" fillId="10" borderId="16" xfId="0" applyFont="1" applyFill="1" applyBorder="1" applyAlignment="1">
      <alignment horizontal="left" vertical="center" wrapText="1"/>
    </xf>
    <xf numFmtId="0" fontId="28" fillId="10" borderId="16" xfId="0" applyFont="1" applyFill="1" applyBorder="1" applyAlignment="1">
      <alignment horizontal="center" vertical="center" wrapText="1"/>
    </xf>
    <xf numFmtId="1" fontId="27" fillId="0" borderId="16" xfId="0" applyNumberFormat="1" applyFont="1" applyBorder="1" applyAlignment="1">
      <alignment horizontal="center"/>
    </xf>
    <xf numFmtId="0" fontId="27" fillId="0" borderId="16" xfId="0" applyFont="1" applyBorder="1" applyAlignment="1">
      <alignment horizontal="center"/>
    </xf>
    <xf numFmtId="0" fontId="20" fillId="0" borderId="16" xfId="0" applyFont="1" applyBorder="1" applyAlignment="1">
      <alignment vertical="center" wrapText="1"/>
    </xf>
    <xf numFmtId="0" fontId="20" fillId="0" borderId="16" xfId="0" applyFont="1" applyBorder="1" applyAlignment="1">
      <alignment horizontal="left" vertical="center" wrapText="1"/>
    </xf>
    <xf numFmtId="0" fontId="21" fillId="8" borderId="16" xfId="0" applyFont="1" applyFill="1" applyBorder="1" applyAlignment="1">
      <alignment horizontal="center" vertical="center" wrapText="1"/>
    </xf>
    <xf numFmtId="0" fontId="27" fillId="0" borderId="16" xfId="0" applyFont="1" applyBorder="1"/>
    <xf numFmtId="0" fontId="27" fillId="10" borderId="16" xfId="0" applyFont="1" applyFill="1" applyBorder="1" applyAlignment="1">
      <alignment horizontal="center"/>
    </xf>
    <xf numFmtId="2" fontId="24" fillId="10" borderId="16" xfId="0" applyNumberFormat="1" applyFont="1" applyFill="1" applyBorder="1" applyAlignment="1">
      <alignment horizontal="center" vertical="center"/>
    </xf>
    <xf numFmtId="0" fontId="24" fillId="10" borderId="16" xfId="0" applyFont="1" applyFill="1" applyBorder="1" applyAlignment="1">
      <alignment horizontal="center" vertical="center"/>
    </xf>
    <xf numFmtId="0" fontId="21" fillId="8" borderId="5" xfId="0" applyFont="1" applyFill="1" applyBorder="1" applyAlignment="1">
      <alignment horizontal="center" vertical="center" wrapText="1"/>
    </xf>
    <xf numFmtId="0" fontId="21" fillId="8" borderId="5" xfId="0" applyFont="1" applyFill="1" applyBorder="1" applyAlignment="1">
      <alignment horizontal="center" vertical="center"/>
    </xf>
    <xf numFmtId="0" fontId="21" fillId="17" borderId="16" xfId="0" applyFont="1" applyFill="1" applyBorder="1" applyAlignment="1">
      <alignment horizontal="center" vertical="center" wrapText="1"/>
    </xf>
    <xf numFmtId="1" fontId="24" fillId="0" borderId="16" xfId="0" applyNumberFormat="1" applyFont="1" applyBorder="1" applyAlignment="1">
      <alignment horizontal="center" vertical="center"/>
    </xf>
    <xf numFmtId="0" fontId="24" fillId="0" borderId="16" xfId="0" applyFont="1" applyBorder="1" applyAlignment="1">
      <alignment horizontal="center" vertical="center"/>
    </xf>
    <xf numFmtId="0" fontId="24" fillId="7" borderId="15" xfId="0" applyFont="1" applyFill="1" applyBorder="1" applyAlignment="1">
      <alignment horizontal="center" vertical="center"/>
    </xf>
    <xf numFmtId="0" fontId="1" fillId="0" borderId="2" xfId="0" applyFont="1" applyBorder="1"/>
    <xf numFmtId="0" fontId="4" fillId="0" borderId="2" xfId="0" applyFont="1" applyBorder="1" applyAlignment="1">
      <alignment horizontal="center" vertical="center"/>
    </xf>
    <xf numFmtId="0" fontId="20" fillId="0" borderId="16" xfId="0" applyFont="1" applyBorder="1" applyAlignment="1">
      <alignment wrapText="1"/>
    </xf>
    <xf numFmtId="0" fontId="21" fillId="8" borderId="18" xfId="0" applyFont="1" applyFill="1" applyBorder="1" applyAlignment="1">
      <alignment horizontal="center" vertical="center" wrapText="1"/>
    </xf>
    <xf numFmtId="0" fontId="20" fillId="0" borderId="18" xfId="0" applyFont="1" applyBorder="1" applyAlignment="1">
      <alignment wrapText="1"/>
    </xf>
    <xf numFmtId="1" fontId="27" fillId="7" borderId="18" xfId="0" applyNumberFormat="1" applyFont="1" applyFill="1" applyBorder="1" applyAlignment="1">
      <alignment horizontal="center" vertical="center"/>
    </xf>
    <xf numFmtId="2" fontId="27" fillId="7" borderId="18" xfId="0" applyNumberFormat="1" applyFont="1" applyFill="1" applyBorder="1" applyAlignment="1">
      <alignment horizontal="center" vertical="center"/>
    </xf>
    <xf numFmtId="2" fontId="24" fillId="7" borderId="18" xfId="0" applyNumberFormat="1" applyFont="1" applyFill="1" applyBorder="1" applyAlignment="1">
      <alignment horizontal="center" vertical="center"/>
    </xf>
    <xf numFmtId="2" fontId="25" fillId="7" borderId="18" xfId="0" applyNumberFormat="1" applyFont="1" applyFill="1" applyBorder="1" applyAlignment="1">
      <alignment horizontal="center" vertical="center"/>
    </xf>
    <xf numFmtId="0" fontId="21" fillId="8" borderId="19" xfId="0" applyFont="1" applyFill="1" applyBorder="1" applyAlignment="1">
      <alignment horizontal="center" vertical="center" wrapText="1"/>
    </xf>
    <xf numFmtId="0" fontId="20" fillId="0" borderId="19" xfId="0" applyFont="1" applyBorder="1"/>
    <xf numFmtId="1" fontId="27" fillId="7" borderId="19" xfId="0" applyNumberFormat="1" applyFont="1" applyFill="1" applyBorder="1" applyAlignment="1">
      <alignment horizontal="center" vertical="center"/>
    </xf>
    <xf numFmtId="2" fontId="27" fillId="7" borderId="19" xfId="0" applyNumberFormat="1" applyFont="1" applyFill="1" applyBorder="1" applyAlignment="1">
      <alignment horizontal="center" vertical="center"/>
    </xf>
    <xf numFmtId="2" fontId="24" fillId="7" borderId="19" xfId="0" applyNumberFormat="1" applyFont="1" applyFill="1" applyBorder="1" applyAlignment="1">
      <alignment horizontal="center" vertical="center"/>
    </xf>
    <xf numFmtId="2" fontId="25" fillId="7" borderId="19" xfId="0" applyNumberFormat="1" applyFont="1" applyFill="1" applyBorder="1" applyAlignment="1">
      <alignment horizontal="center" vertical="center"/>
    </xf>
    <xf numFmtId="0" fontId="21" fillId="6" borderId="20" xfId="0" applyFont="1" applyFill="1" applyBorder="1" applyAlignment="1">
      <alignment horizontal="center" vertical="center" wrapText="1"/>
    </xf>
    <xf numFmtId="0" fontId="28" fillId="6" borderId="21" xfId="0" applyFont="1" applyFill="1" applyBorder="1" applyAlignment="1">
      <alignment vertical="center" wrapText="1"/>
    </xf>
    <xf numFmtId="0" fontId="27" fillId="18" borderId="21" xfId="0" applyFont="1" applyFill="1" applyBorder="1" applyAlignment="1"/>
    <xf numFmtId="1" fontId="27" fillId="18" borderId="21" xfId="0" applyNumberFormat="1" applyFont="1" applyFill="1" applyBorder="1" applyAlignment="1"/>
    <xf numFmtId="0" fontId="20" fillId="0" borderId="18" xfId="0" applyFont="1" applyBorder="1" applyAlignment="1">
      <alignment horizontal="left" vertical="center" wrapText="1"/>
    </xf>
    <xf numFmtId="1" fontId="27" fillId="0" borderId="19" xfId="0" applyNumberFormat="1" applyFont="1" applyBorder="1" applyAlignment="1">
      <alignment horizontal="center" vertical="center" wrapText="1"/>
    </xf>
    <xf numFmtId="0" fontId="27" fillId="0" borderId="19" xfId="0" applyFont="1" applyBorder="1" applyAlignment="1">
      <alignment horizontal="center" vertical="center" wrapText="1"/>
    </xf>
    <xf numFmtId="0" fontId="21" fillId="11" borderId="20" xfId="0" applyFont="1" applyFill="1" applyBorder="1" applyAlignment="1">
      <alignment horizontal="center" vertical="center" wrapText="1"/>
    </xf>
    <xf numFmtId="2" fontId="22" fillId="7" borderId="16" xfId="0" applyNumberFormat="1" applyFont="1" applyFill="1" applyBorder="1" applyAlignment="1">
      <alignment horizontal="center" vertical="center"/>
    </xf>
    <xf numFmtId="0" fontId="22" fillId="7" borderId="16" xfId="0" applyFont="1" applyFill="1" applyBorder="1" applyAlignment="1">
      <alignment horizontal="center" vertical="center"/>
    </xf>
    <xf numFmtId="2" fontId="22" fillId="9" borderId="16" xfId="0" applyNumberFormat="1" applyFont="1" applyFill="1" applyBorder="1" applyAlignment="1">
      <alignment horizontal="center" vertical="center"/>
    </xf>
    <xf numFmtId="2" fontId="22" fillId="7" borderId="18" xfId="0" applyNumberFormat="1" applyFont="1" applyFill="1" applyBorder="1" applyAlignment="1">
      <alignment horizontal="center" vertical="center"/>
    </xf>
    <xf numFmtId="2" fontId="22" fillId="9" borderId="18" xfId="0" applyNumberFormat="1" applyFont="1" applyFill="1" applyBorder="1" applyAlignment="1">
      <alignment horizontal="center" vertical="center"/>
    </xf>
    <xf numFmtId="0" fontId="22" fillId="18" borderId="21" xfId="0" applyFont="1" applyFill="1" applyBorder="1" applyAlignment="1"/>
    <xf numFmtId="2" fontId="22" fillId="7" borderId="19" xfId="0" applyNumberFormat="1" applyFont="1" applyFill="1" applyBorder="1" applyAlignment="1">
      <alignment horizontal="center" vertical="center"/>
    </xf>
    <xf numFmtId="0" fontId="22" fillId="7" borderId="19" xfId="0" applyFont="1" applyFill="1" applyBorder="1" applyAlignment="1">
      <alignment horizontal="center" vertical="center"/>
    </xf>
    <xf numFmtId="2" fontId="22" fillId="9" borderId="19" xfId="0" applyNumberFormat="1" applyFont="1" applyFill="1" applyBorder="1" applyAlignment="1">
      <alignment horizontal="center" vertical="center"/>
    </xf>
    <xf numFmtId="2" fontId="22" fillId="7" borderId="19" xfId="0" applyNumberFormat="1" applyFont="1" applyFill="1" applyBorder="1"/>
    <xf numFmtId="0" fontId="26" fillId="4" borderId="18" xfId="0" applyFont="1" applyFill="1" applyBorder="1" applyAlignment="1">
      <alignment horizontal="center" vertical="center" shrinkToFit="1"/>
    </xf>
    <xf numFmtId="0" fontId="26" fillId="4" borderId="19" xfId="0" applyFont="1" applyFill="1" applyBorder="1" applyAlignment="1">
      <alignment horizontal="center" vertical="center" shrinkToFit="1"/>
    </xf>
    <xf numFmtId="0" fontId="29" fillId="4" borderId="16" xfId="0" applyFont="1" applyFill="1" applyBorder="1" applyAlignment="1">
      <alignment horizontal="center" vertical="center" shrinkToFit="1"/>
    </xf>
    <xf numFmtId="0" fontId="29" fillId="4" borderId="18" xfId="0" applyFont="1" applyFill="1" applyBorder="1" applyAlignment="1">
      <alignment horizontal="center" vertical="center" shrinkToFit="1"/>
    </xf>
    <xf numFmtId="0" fontId="30" fillId="18" borderId="21" xfId="0" applyFont="1" applyFill="1" applyBorder="1" applyAlignment="1"/>
    <xf numFmtId="0" fontId="29" fillId="4" borderId="19" xfId="0" applyFont="1" applyFill="1" applyBorder="1" applyAlignment="1">
      <alignment horizontal="center" vertical="center" shrinkToFit="1"/>
    </xf>
    <xf numFmtId="0" fontId="29" fillId="4" borderId="19" xfId="0" applyFont="1" applyFill="1" applyBorder="1" applyAlignment="1">
      <alignment horizontal="center" vertical="center"/>
    </xf>
    <xf numFmtId="0" fontId="22" fillId="18" borderId="17" xfId="0" applyFont="1" applyFill="1" applyBorder="1" applyAlignment="1"/>
    <xf numFmtId="2" fontId="22" fillId="7" borderId="16" xfId="0" applyNumberFormat="1" applyFont="1" applyFill="1" applyBorder="1" applyAlignment="1">
      <alignment horizontal="center" vertical="center" shrinkToFit="1"/>
    </xf>
    <xf numFmtId="2" fontId="22" fillId="7" borderId="18" xfId="0" applyNumberFormat="1" applyFont="1" applyFill="1" applyBorder="1" applyAlignment="1">
      <alignment horizontal="center" vertical="center" shrinkToFit="1"/>
    </xf>
    <xf numFmtId="2" fontId="22" fillId="7" borderId="19" xfId="0" applyNumberFormat="1" applyFont="1" applyFill="1" applyBorder="1" applyAlignment="1">
      <alignment horizontal="center" vertical="center" shrinkToFit="1"/>
    </xf>
    <xf numFmtId="0" fontId="19" fillId="0" borderId="0" xfId="0" applyFont="1"/>
    <xf numFmtId="14" fontId="31" fillId="0" borderId="0" xfId="0" applyNumberFormat="1" applyFont="1"/>
    <xf numFmtId="0" fontId="32" fillId="0" borderId="0" xfId="0" applyFont="1"/>
    <xf numFmtId="49" fontId="16" fillId="0" borderId="0" xfId="0" applyNumberFormat="1" applyFont="1" applyAlignment="1">
      <alignment horizontal="left"/>
    </xf>
    <xf numFmtId="0" fontId="33" fillId="0" borderId="0" xfId="0" applyFont="1" applyAlignment="1">
      <alignment horizontal="center"/>
    </xf>
    <xf numFmtId="0" fontId="34" fillId="0" borderId="0" xfId="0" applyFont="1" applyAlignment="1">
      <alignment horizontal="center"/>
    </xf>
    <xf numFmtId="0" fontId="35" fillId="0" borderId="0" xfId="0" applyFont="1"/>
    <xf numFmtId="0" fontId="33" fillId="0" borderId="0" xfId="0" applyFont="1"/>
    <xf numFmtId="0" fontId="36" fillId="0" borderId="0" xfId="0" applyFont="1"/>
    <xf numFmtId="0" fontId="37" fillId="0" borderId="1" xfId="0" applyFont="1" applyBorder="1" applyAlignment="1">
      <alignment horizontal="left"/>
    </xf>
    <xf numFmtId="14" fontId="38" fillId="0" borderId="1" xfId="0" applyNumberFormat="1" applyFont="1" applyBorder="1" applyAlignment="1">
      <alignment horizontal="center"/>
    </xf>
    <xf numFmtId="14" fontId="38" fillId="0" borderId="0" xfId="0" applyNumberFormat="1" applyFont="1" applyAlignment="1">
      <alignment horizontal="center"/>
    </xf>
    <xf numFmtId="0" fontId="37" fillId="0" borderId="1" xfId="0" applyFont="1" applyBorder="1" applyAlignment="1">
      <alignment horizontal="right"/>
    </xf>
    <xf numFmtId="0" fontId="39" fillId="0" borderId="2" xfId="0" applyFont="1" applyBorder="1"/>
    <xf numFmtId="0" fontId="34" fillId="0" borderId="2" xfId="0" applyFont="1" applyBorder="1" applyAlignment="1">
      <alignment horizontal="right"/>
    </xf>
    <xf numFmtId="0" fontId="37" fillId="2" borderId="2" xfId="0" applyFont="1" applyFill="1" applyBorder="1" applyAlignment="1">
      <alignment horizontal="right"/>
    </xf>
    <xf numFmtId="0" fontId="37" fillId="0" borderId="2" xfId="0" applyFont="1" applyBorder="1" applyAlignment="1">
      <alignment horizontal="left"/>
    </xf>
    <xf numFmtId="0" fontId="34" fillId="0" borderId="2" xfId="0" applyFont="1" applyBorder="1" applyAlignment="1">
      <alignment horizontal="center"/>
    </xf>
    <xf numFmtId="2" fontId="37" fillId="2" borderId="2" xfId="0" applyNumberFormat="1" applyFont="1" applyFill="1" applyBorder="1" applyAlignment="1">
      <alignment horizontal="right"/>
    </xf>
    <xf numFmtId="0" fontId="34" fillId="0" borderId="2" xfId="0" applyFont="1" applyBorder="1" applyAlignment="1">
      <alignment horizontal="left"/>
    </xf>
    <xf numFmtId="0" fontId="34" fillId="0" borderId="2" xfId="0" applyFont="1" applyBorder="1"/>
    <xf numFmtId="0" fontId="40" fillId="0" borderId="2" xfId="0" applyFont="1" applyBorder="1" applyAlignment="1">
      <alignment horizontal="center" shrinkToFit="1"/>
    </xf>
    <xf numFmtId="0" fontId="19" fillId="0" borderId="2" xfId="0" applyFont="1" applyBorder="1"/>
    <xf numFmtId="0" fontId="19" fillId="0" borderId="2" xfId="0" applyFont="1" applyBorder="1"/>
    <xf numFmtId="0" fontId="16" fillId="0" borderId="0" xfId="0" applyFont="1" applyAlignment="1">
      <alignment horizontal="center"/>
    </xf>
    <xf numFmtId="0" fontId="39" fillId="0" borderId="0" xfId="0" applyFont="1"/>
    <xf numFmtId="0" fontId="34" fillId="0" borderId="0" xfId="0" applyFont="1" applyAlignment="1">
      <alignment horizontal="right"/>
    </xf>
    <xf numFmtId="0" fontId="37" fillId="0" borderId="0" xfId="0" applyFont="1" applyAlignment="1">
      <alignment horizontal="left"/>
    </xf>
    <xf numFmtId="0" fontId="34" fillId="0" borderId="0" xfId="0" applyFont="1" applyAlignment="1">
      <alignment horizontal="left"/>
    </xf>
    <xf numFmtId="0" fontId="40" fillId="0" borderId="0" xfId="0" applyFont="1" applyAlignment="1">
      <alignment horizontal="center" shrinkToFit="1"/>
    </xf>
    <xf numFmtId="0" fontId="19" fillId="0" borderId="0" xfId="0" applyFont="1" applyAlignment="1"/>
    <xf numFmtId="0" fontId="41" fillId="0" borderId="0" xfId="0" applyFont="1"/>
    <xf numFmtId="0" fontId="42" fillId="0" borderId="0" xfId="0" applyFont="1"/>
    <xf numFmtId="49" fontId="17" fillId="0" borderId="0" xfId="0" applyNumberFormat="1" applyFont="1" applyAlignment="1">
      <alignment horizontal="left"/>
    </xf>
    <xf numFmtId="0" fontId="42" fillId="0" borderId="0" xfId="0" applyFont="1" applyAlignment="1">
      <alignment horizontal="center"/>
    </xf>
    <xf numFmtId="0" fontId="43" fillId="0" borderId="0" xfId="0" applyFont="1" applyAlignment="1">
      <alignment horizontal="center"/>
    </xf>
    <xf numFmtId="0" fontId="44" fillId="0" borderId="0" xfId="0" applyFont="1"/>
    <xf numFmtId="0" fontId="45" fillId="0" borderId="0" xfId="0" applyFont="1"/>
    <xf numFmtId="0" fontId="43" fillId="0" borderId="0" xfId="0" applyFont="1"/>
    <xf numFmtId="0" fontId="46" fillId="0" borderId="1" xfId="0" applyFont="1" applyBorder="1" applyAlignment="1">
      <alignment horizontal="left"/>
    </xf>
    <xf numFmtId="14" fontId="47" fillId="0" borderId="1" xfId="0" applyNumberFormat="1" applyFont="1" applyBorder="1" applyAlignment="1">
      <alignment horizontal="center"/>
    </xf>
    <xf numFmtId="14" fontId="47" fillId="0" borderId="0" xfId="0" applyNumberFormat="1" applyFont="1" applyAlignment="1">
      <alignment horizontal="center"/>
    </xf>
    <xf numFmtId="0" fontId="46" fillId="0" borderId="1" xfId="0" applyFont="1" applyBorder="1" applyAlignment="1">
      <alignment horizontal="right"/>
    </xf>
    <xf numFmtId="0" fontId="48" fillId="0" borderId="0" xfId="0" applyFont="1"/>
    <xf numFmtId="0" fontId="43" fillId="0" borderId="0" xfId="0" applyFont="1" applyAlignment="1">
      <alignment horizontal="right"/>
    </xf>
    <xf numFmtId="0" fontId="46" fillId="2" borderId="2" xfId="0" applyFont="1" applyFill="1" applyBorder="1" applyAlignment="1">
      <alignment horizontal="right"/>
    </xf>
    <xf numFmtId="0" fontId="46" fillId="0" borderId="0" xfId="0" applyFont="1" applyAlignment="1">
      <alignment horizontal="left"/>
    </xf>
    <xf numFmtId="2" fontId="46" fillId="2" borderId="2" xfId="0" applyNumberFormat="1" applyFont="1" applyFill="1" applyBorder="1" applyAlignment="1">
      <alignment horizontal="right"/>
    </xf>
    <xf numFmtId="0" fontId="43" fillId="0" borderId="0" xfId="0" applyFont="1" applyAlignment="1">
      <alignment horizontal="left"/>
    </xf>
    <xf numFmtId="0" fontId="49" fillId="0" borderId="0" xfId="0" applyFont="1" applyAlignment="1">
      <alignment horizontal="center" shrinkToFit="1"/>
    </xf>
    <xf numFmtId="0" fontId="19" fillId="0" borderId="7" xfId="0" applyFont="1" applyBorder="1"/>
    <xf numFmtId="0" fontId="19" fillId="3" borderId="16" xfId="0" applyFont="1" applyFill="1" applyBorder="1" applyAlignment="1">
      <alignment horizontal="center"/>
    </xf>
    <xf numFmtId="0" fontId="19" fillId="3" borderId="16" xfId="0" applyFont="1" applyFill="1" applyBorder="1"/>
    <xf numFmtId="0" fontId="50" fillId="0" borderId="0" xfId="0" applyFont="1"/>
    <xf numFmtId="14" fontId="18" fillId="0" borderId="1" xfId="0" applyNumberFormat="1" applyFont="1" applyBorder="1" applyAlignment="1">
      <alignment horizontal="center"/>
    </xf>
    <xf numFmtId="0" fontId="34" fillId="0" borderId="0" xfId="0" applyFont="1"/>
    <xf numFmtId="0" fontId="19" fillId="3" borderId="3" xfId="0" applyFont="1" applyFill="1" applyBorder="1" applyAlignment="1">
      <alignment horizontal="left"/>
    </xf>
    <xf numFmtId="2" fontId="51" fillId="4" borderId="5" xfId="0" applyNumberFormat="1" applyFont="1" applyFill="1" applyBorder="1" applyAlignment="1">
      <alignment horizontal="center"/>
    </xf>
    <xf numFmtId="0" fontId="19" fillId="3" borderId="6" xfId="0" applyFont="1" applyFill="1" applyBorder="1" applyAlignment="1">
      <alignment horizontal="left" vertical="center" wrapText="1"/>
    </xf>
    <xf numFmtId="0" fontId="51" fillId="3" borderId="5" xfId="0" applyFont="1" applyFill="1" applyBorder="1" applyAlignment="1">
      <alignment horizontal="left"/>
    </xf>
    <xf numFmtId="0" fontId="19" fillId="3" borderId="5" xfId="0" applyFont="1" applyFill="1" applyBorder="1" applyAlignment="1">
      <alignment horizontal="right"/>
    </xf>
    <xf numFmtId="0" fontId="19" fillId="3" borderId="6" xfId="0" applyFont="1" applyFill="1" applyBorder="1" applyAlignment="1">
      <alignment horizontal="center" vertical="center"/>
    </xf>
    <xf numFmtId="0" fontId="19" fillId="3" borderId="6" xfId="0" applyFont="1" applyFill="1" applyBorder="1" applyAlignment="1">
      <alignment vertical="center"/>
    </xf>
    <xf numFmtId="0" fontId="19" fillId="3" borderId="6" xfId="0" applyFont="1" applyFill="1" applyBorder="1" applyAlignment="1">
      <alignment horizontal="center" vertical="center" wrapText="1"/>
    </xf>
    <xf numFmtId="0" fontId="19" fillId="3" borderId="5" xfId="0" applyFont="1" applyFill="1" applyBorder="1" applyAlignment="1">
      <alignment horizontal="center" vertical="center" wrapText="1"/>
    </xf>
    <xf numFmtId="0" fontId="19" fillId="3" borderId="3" xfId="0" applyFont="1" applyFill="1" applyBorder="1" applyAlignment="1">
      <alignment horizontal="center"/>
    </xf>
    <xf numFmtId="0" fontId="19" fillId="3" borderId="16" xfId="0" applyFont="1" applyFill="1" applyBorder="1" applyAlignment="1">
      <alignment horizontal="left"/>
    </xf>
    <xf numFmtId="2" fontId="51" fillId="4" borderId="16" xfId="0" applyNumberFormat="1" applyFont="1" applyFill="1" applyBorder="1" applyAlignment="1">
      <alignment horizontal="center"/>
    </xf>
    <xf numFmtId="0" fontId="19" fillId="3" borderId="16" xfId="0" applyFont="1" applyFill="1" applyBorder="1" applyAlignment="1">
      <alignment horizontal="center" vertical="center"/>
    </xf>
    <xf numFmtId="0" fontId="19" fillId="3" borderId="16" xfId="0" applyFont="1" applyFill="1" applyBorder="1" applyAlignment="1">
      <alignment horizontal="left" vertical="center" wrapText="1"/>
    </xf>
    <xf numFmtId="0" fontId="51" fillId="3" borderId="16" xfId="0" applyFont="1" applyFill="1" applyBorder="1" applyAlignment="1">
      <alignment horizontal="left"/>
    </xf>
    <xf numFmtId="0" fontId="19" fillId="3" borderId="16" xfId="0" applyFont="1" applyFill="1" applyBorder="1" applyAlignment="1">
      <alignment horizontal="right"/>
    </xf>
    <xf numFmtId="0" fontId="19" fillId="5" borderId="16" xfId="0" applyFont="1" applyFill="1" applyBorder="1" applyAlignment="1">
      <alignment horizontal="center"/>
    </xf>
    <xf numFmtId="0" fontId="19" fillId="3" borderId="16" xfId="0" applyFont="1" applyFill="1" applyBorder="1" applyAlignment="1">
      <alignment vertical="center"/>
    </xf>
    <xf numFmtId="0" fontId="19" fillId="3" borderId="16" xfId="0" applyFont="1" applyFill="1" applyBorder="1" applyAlignment="1">
      <alignment horizontal="center" vertical="center" wrapText="1"/>
    </xf>
    <xf numFmtId="0" fontId="19" fillId="3" borderId="16" xfId="0" applyFont="1" applyFill="1" applyBorder="1" applyAlignment="1">
      <alignment horizontal="center" vertical="center" wrapText="1"/>
    </xf>
    <xf numFmtId="0" fontId="19" fillId="3" borderId="20" xfId="0" applyFont="1" applyFill="1" applyBorder="1" applyAlignment="1">
      <alignment horizontal="center"/>
    </xf>
    <xf numFmtId="0" fontId="19" fillId="3" borderId="21" xfId="0" applyFont="1" applyFill="1" applyBorder="1" applyAlignment="1">
      <alignment horizontal="center"/>
    </xf>
    <xf numFmtId="0" fontId="19" fillId="3" borderId="17" xfId="0" applyFont="1" applyFill="1" applyBorder="1" applyAlignment="1">
      <alignment horizontal="center"/>
    </xf>
    <xf numFmtId="0" fontId="19" fillId="5" borderId="9" xfId="0" applyFont="1" applyFill="1" applyBorder="1" applyAlignment="1">
      <alignment horizontal="center"/>
    </xf>
    <xf numFmtId="0" fontId="19" fillId="5" borderId="10" xfId="0" applyFont="1" applyFill="1" applyBorder="1" applyAlignment="1">
      <alignment horizontal="center"/>
    </xf>
    <xf numFmtId="0" fontId="19" fillId="3" borderId="13" xfId="0" applyFont="1" applyFill="1" applyBorder="1" applyAlignment="1">
      <alignment horizontal="center" vertical="center" wrapText="1"/>
    </xf>
    <xf numFmtId="0" fontId="19" fillId="3" borderId="11" xfId="0" applyFont="1" applyFill="1" applyBorder="1" applyAlignment="1">
      <alignment horizontal="center" vertical="center" wrapText="1"/>
    </xf>
    <xf numFmtId="2" fontId="51" fillId="4" borderId="5" xfId="0" applyNumberFormat="1" applyFont="1" applyFill="1" applyBorder="1" applyAlignment="1">
      <alignment horizontal="right"/>
    </xf>
    <xf numFmtId="0" fontId="19" fillId="3" borderId="16" xfId="0" applyFont="1" applyFill="1" applyBorder="1" applyAlignment="1">
      <alignment vertical="center"/>
    </xf>
    <xf numFmtId="0" fontId="21" fillId="6" borderId="16" xfId="0" applyFont="1" applyFill="1" applyBorder="1" applyAlignment="1">
      <alignment horizontal="left" vertical="center" wrapText="1"/>
    </xf>
    <xf numFmtId="0" fontId="28" fillId="6" borderId="16" xfId="0" applyFont="1" applyFill="1" applyBorder="1" applyAlignment="1">
      <alignment horizontal="left" vertical="center" wrapText="1"/>
    </xf>
    <xf numFmtId="0" fontId="28" fillId="6" borderId="16" xfId="0" applyFont="1" applyFill="1" applyBorder="1" applyAlignment="1">
      <alignment horizontal="left" vertical="center" wrapText="1"/>
    </xf>
    <xf numFmtId="0" fontId="20" fillId="0" borderId="16" xfId="0" applyFont="1" applyBorder="1" applyAlignment="1">
      <alignment vertical="center"/>
    </xf>
    <xf numFmtId="0" fontId="27" fillId="7" borderId="16" xfId="0" applyFont="1" applyFill="1" applyBorder="1" applyAlignment="1">
      <alignment horizontal="center" vertical="center"/>
    </xf>
    <xf numFmtId="2" fontId="25" fillId="0" borderId="16" xfId="0" applyNumberFormat="1" applyFont="1" applyBorder="1" applyAlignment="1">
      <alignment horizontal="center" vertical="center"/>
    </xf>
    <xf numFmtId="0" fontId="25" fillId="0" borderId="16" xfId="0" applyFont="1" applyBorder="1" applyAlignment="1">
      <alignment horizontal="center" vertical="center"/>
    </xf>
    <xf numFmtId="2" fontId="25" fillId="0" borderId="16" xfId="0" applyNumberFormat="1" applyFont="1" applyBorder="1" applyAlignment="1">
      <alignment horizontal="center"/>
    </xf>
    <xf numFmtId="0" fontId="21" fillId="8" borderId="16" xfId="0" applyFont="1" applyFill="1" applyBorder="1" applyAlignment="1">
      <alignment horizontal="left" vertical="top" wrapText="1"/>
    </xf>
    <xf numFmtId="0" fontId="24" fillId="10" borderId="16" xfId="0" applyFont="1" applyFill="1" applyBorder="1"/>
    <xf numFmtId="0" fontId="19" fillId="3" borderId="16" xfId="0" applyFont="1" applyFill="1" applyBorder="1" applyAlignment="1">
      <alignment horizontal="center" vertical="center" textRotation="90"/>
    </xf>
    <xf numFmtId="0" fontId="26" fillId="0" borderId="16" xfId="0" applyFont="1" applyBorder="1" applyAlignment="1">
      <alignment horizontal="center" vertical="center" shrinkToFit="1"/>
    </xf>
    <xf numFmtId="0" fontId="26" fillId="10" borderId="16" xfId="0" applyFont="1" applyFill="1" applyBorder="1" applyAlignment="1">
      <alignment horizontal="center"/>
    </xf>
    <xf numFmtId="0" fontId="26" fillId="4" borderId="16" xfId="0" applyFont="1" applyFill="1" applyBorder="1" applyAlignment="1">
      <alignment horizontal="center"/>
    </xf>
    <xf numFmtId="0" fontId="27" fillId="4" borderId="16" xfId="0" applyFont="1" applyFill="1" applyBorder="1" applyAlignment="1">
      <alignment horizontal="center"/>
    </xf>
    <xf numFmtId="0" fontId="26" fillId="0" borderId="16" xfId="0" applyFont="1" applyBorder="1" applyAlignment="1">
      <alignment horizontal="center"/>
    </xf>
    <xf numFmtId="0" fontId="26" fillId="10" borderId="16" xfId="0" applyFont="1" applyFill="1" applyBorder="1" applyAlignment="1">
      <alignment horizontal="center" vertical="center" wrapText="1"/>
    </xf>
    <xf numFmtId="0" fontId="22" fillId="7" borderId="18" xfId="0" applyFont="1" applyFill="1" applyBorder="1" applyAlignment="1">
      <alignment horizontal="center" vertical="center"/>
    </xf>
    <xf numFmtId="0" fontId="20" fillId="12" borderId="18" xfId="0" applyFont="1" applyFill="1" applyBorder="1" applyAlignment="1">
      <alignment wrapText="1"/>
    </xf>
    <xf numFmtId="1" fontId="24" fillId="7" borderId="18" xfId="0" applyNumberFormat="1" applyFont="1" applyFill="1" applyBorder="1" applyAlignment="1">
      <alignment horizontal="center" vertical="center"/>
    </xf>
    <xf numFmtId="0" fontId="25" fillId="7" borderId="18" xfId="0" applyFont="1" applyFill="1" applyBorder="1" applyAlignment="1">
      <alignment horizontal="center" vertical="center"/>
    </xf>
    <xf numFmtId="2" fontId="25" fillId="9" borderId="18" xfId="0" applyNumberFormat="1" applyFont="1" applyFill="1" applyBorder="1" applyAlignment="1">
      <alignment horizontal="center" vertical="center"/>
    </xf>
    <xf numFmtId="2" fontId="25" fillId="7" borderId="18" xfId="0" applyNumberFormat="1" applyFont="1" applyFill="1" applyBorder="1" applyAlignment="1">
      <alignment horizontal="center"/>
    </xf>
    <xf numFmtId="0" fontId="28" fillId="4" borderId="18" xfId="0" applyFont="1" applyFill="1" applyBorder="1" applyAlignment="1">
      <alignment horizontal="center"/>
    </xf>
    <xf numFmtId="0" fontId="20" fillId="12" borderId="19" xfId="0" applyFont="1" applyFill="1" applyBorder="1" applyAlignment="1">
      <alignment wrapText="1"/>
    </xf>
    <xf numFmtId="1" fontId="24" fillId="0" borderId="19" xfId="0" applyNumberFormat="1" applyFont="1" applyBorder="1" applyAlignment="1">
      <alignment horizontal="center" vertical="center"/>
    </xf>
    <xf numFmtId="0" fontId="24" fillId="0" borderId="19" xfId="0" applyFont="1" applyBorder="1" applyAlignment="1">
      <alignment horizontal="center" vertical="center"/>
    </xf>
    <xf numFmtId="0" fontId="25" fillId="7" borderId="19" xfId="0" applyFont="1" applyFill="1" applyBorder="1" applyAlignment="1">
      <alignment horizontal="center" vertical="center"/>
    </xf>
    <xf numFmtId="2" fontId="25" fillId="9" borderId="19" xfId="0" applyNumberFormat="1" applyFont="1" applyFill="1" applyBorder="1" applyAlignment="1">
      <alignment horizontal="center" vertical="center"/>
    </xf>
    <xf numFmtId="2" fontId="25" fillId="7" borderId="19" xfId="0" applyNumberFormat="1" applyFont="1" applyFill="1" applyBorder="1" applyAlignment="1">
      <alignment horizontal="center"/>
    </xf>
    <xf numFmtId="0" fontId="28" fillId="4" borderId="19" xfId="0" applyFont="1" applyFill="1" applyBorder="1" applyAlignment="1">
      <alignment horizontal="center"/>
    </xf>
    <xf numFmtId="1" fontId="28" fillId="6" borderId="21" xfId="0" applyNumberFormat="1" applyFont="1" applyFill="1" applyBorder="1" applyAlignment="1">
      <alignment horizontal="center" vertical="center" wrapText="1"/>
    </xf>
    <xf numFmtId="0" fontId="28" fillId="6" borderId="21" xfId="0" applyFont="1" applyFill="1" applyBorder="1" applyAlignment="1">
      <alignment horizontal="center" vertical="center" wrapText="1"/>
    </xf>
    <xf numFmtId="0" fontId="26" fillId="6" borderId="21" xfId="0" applyFont="1" applyFill="1" applyBorder="1" applyAlignment="1">
      <alignment horizontal="center" vertical="center" wrapText="1"/>
    </xf>
    <xf numFmtId="1" fontId="26" fillId="6" borderId="21" xfId="0" applyNumberFormat="1" applyFont="1" applyFill="1" applyBorder="1" applyAlignment="1">
      <alignment horizontal="center" vertical="center" wrapText="1"/>
    </xf>
    <xf numFmtId="0" fontId="28" fillId="6" borderId="21" xfId="0" applyFont="1" applyFill="1" applyBorder="1" applyAlignment="1">
      <alignment horizontal="center" vertical="center" wrapText="1"/>
    </xf>
    <xf numFmtId="0" fontId="27" fillId="0" borderId="21" xfId="0" applyFont="1" applyBorder="1" applyAlignment="1">
      <alignment horizontal="center"/>
    </xf>
    <xf numFmtId="0" fontId="28" fillId="6" borderId="17" xfId="0" applyFont="1" applyFill="1" applyBorder="1" applyAlignment="1">
      <alignment horizontal="center" vertical="center" wrapText="1"/>
    </xf>
    <xf numFmtId="1" fontId="24" fillId="0" borderId="18" xfId="0" applyNumberFormat="1" applyFont="1" applyBorder="1" applyAlignment="1">
      <alignment horizontal="center" vertical="center"/>
    </xf>
    <xf numFmtId="0" fontId="24" fillId="0" borderId="18" xfId="0" applyFont="1" applyBorder="1" applyAlignment="1">
      <alignment horizontal="center" vertical="center"/>
    </xf>
    <xf numFmtId="0" fontId="20" fillId="12" borderId="19" xfId="0" applyFont="1" applyFill="1" applyBorder="1"/>
    <xf numFmtId="1" fontId="24" fillId="7" borderId="19" xfId="0" applyNumberFormat="1" applyFont="1" applyFill="1" applyBorder="1" applyAlignment="1">
      <alignment horizontal="center" vertical="center"/>
    </xf>
    <xf numFmtId="1" fontId="27" fillId="0" borderId="19" xfId="0" applyNumberFormat="1" applyFont="1" applyBorder="1" applyAlignment="1">
      <alignment horizontal="center"/>
    </xf>
    <xf numFmtId="0" fontId="27" fillId="0" borderId="19" xfId="0" applyFont="1" applyBorder="1" applyAlignment="1">
      <alignment horizontal="center"/>
    </xf>
    <xf numFmtId="0" fontId="28" fillId="10" borderId="21" xfId="0" applyFont="1" applyFill="1" applyBorder="1" applyAlignment="1">
      <alignment horizontal="left" vertical="center" wrapText="1"/>
    </xf>
    <xf numFmtId="1" fontId="24" fillId="10" borderId="21" xfId="0" applyNumberFormat="1" applyFont="1" applyFill="1" applyBorder="1" applyAlignment="1">
      <alignment horizontal="center" vertical="center"/>
    </xf>
    <xf numFmtId="0" fontId="24" fillId="10" borderId="21" xfId="0" applyFont="1" applyFill="1" applyBorder="1" applyAlignment="1">
      <alignment horizontal="center" vertical="center"/>
    </xf>
    <xf numFmtId="2" fontId="24" fillId="10" borderId="21" xfId="0" applyNumberFormat="1" applyFont="1" applyFill="1" applyBorder="1" applyAlignment="1">
      <alignment horizontal="center" vertical="center"/>
    </xf>
    <xf numFmtId="0" fontId="27" fillId="10" borderId="21" xfId="0" applyFont="1" applyFill="1" applyBorder="1" applyAlignment="1">
      <alignment horizontal="center" vertical="center"/>
    </xf>
    <xf numFmtId="1" fontId="27" fillId="10" borderId="21" xfId="0" applyNumberFormat="1" applyFont="1" applyFill="1" applyBorder="1" applyAlignment="1">
      <alignment horizontal="center"/>
    </xf>
    <xf numFmtId="0" fontId="27" fillId="10" borderId="21" xfId="0" applyFont="1" applyFill="1" applyBorder="1" applyAlignment="1">
      <alignment horizontal="center"/>
    </xf>
    <xf numFmtId="0" fontId="28" fillId="10" borderId="21" xfId="0" applyFont="1" applyFill="1" applyBorder="1" applyAlignment="1">
      <alignment horizontal="center" vertical="center" wrapText="1"/>
    </xf>
    <xf numFmtId="0" fontId="28" fillId="10" borderId="17" xfId="0" applyFont="1" applyFill="1" applyBorder="1" applyAlignment="1">
      <alignment horizontal="center" vertical="center" wrapText="1"/>
    </xf>
    <xf numFmtId="0" fontId="21" fillId="8" borderId="12" xfId="0" applyFont="1" applyFill="1" applyBorder="1" applyAlignment="1">
      <alignment horizontal="center" vertical="center" wrapText="1"/>
    </xf>
    <xf numFmtId="0" fontId="20" fillId="14" borderId="12" xfId="0" applyFont="1" applyFill="1" applyBorder="1" applyAlignment="1">
      <alignment wrapText="1"/>
    </xf>
    <xf numFmtId="1" fontId="21" fillId="13" borderId="12" xfId="0" applyNumberFormat="1" applyFont="1" applyFill="1" applyBorder="1" applyAlignment="1">
      <alignment horizontal="center" vertical="center"/>
    </xf>
    <xf numFmtId="2" fontId="21" fillId="13" borderId="12" xfId="0" applyNumberFormat="1" applyFont="1" applyFill="1" applyBorder="1" applyAlignment="1">
      <alignment horizontal="center" vertical="center"/>
    </xf>
    <xf numFmtId="2" fontId="22" fillId="15" borderId="12" xfId="0" applyNumberFormat="1" applyFont="1" applyFill="1" applyBorder="1" applyAlignment="1">
      <alignment horizontal="center" vertical="center"/>
    </xf>
    <xf numFmtId="0" fontId="22" fillId="15" borderId="12" xfId="0" applyFont="1" applyFill="1" applyBorder="1" applyAlignment="1">
      <alignment horizontal="center" vertical="center"/>
    </xf>
    <xf numFmtId="2" fontId="22" fillId="16" borderId="12" xfId="0" applyNumberFormat="1" applyFont="1" applyFill="1" applyBorder="1" applyAlignment="1">
      <alignment horizontal="center" vertical="center"/>
    </xf>
    <xf numFmtId="2" fontId="22" fillId="13" borderId="12" xfId="0" applyNumberFormat="1" applyFont="1" applyFill="1" applyBorder="1" applyAlignment="1">
      <alignment horizontal="center" vertical="center"/>
    </xf>
    <xf numFmtId="0" fontId="21" fillId="8" borderId="15" xfId="0" applyFont="1" applyFill="1" applyBorder="1" applyAlignment="1">
      <alignment horizontal="center" vertical="center" wrapText="1"/>
    </xf>
    <xf numFmtId="0" fontId="20" fillId="12" borderId="15" xfId="0" applyFont="1" applyFill="1" applyBorder="1" applyAlignment="1">
      <alignment wrapText="1"/>
    </xf>
    <xf numFmtId="1" fontId="21" fillId="7" borderId="15" xfId="0" applyNumberFormat="1" applyFont="1" applyFill="1" applyBorder="1" applyAlignment="1">
      <alignment horizontal="center" vertical="center"/>
    </xf>
    <xf numFmtId="2" fontId="21" fillId="7" borderId="15" xfId="0" applyNumberFormat="1" applyFont="1" applyFill="1" applyBorder="1" applyAlignment="1">
      <alignment horizontal="center" vertical="center"/>
    </xf>
    <xf numFmtId="2" fontId="22" fillId="7" borderId="15" xfId="0" applyNumberFormat="1" applyFont="1" applyFill="1" applyBorder="1" applyAlignment="1">
      <alignment horizontal="center" vertical="center"/>
    </xf>
    <xf numFmtId="0" fontId="22" fillId="7" borderId="15" xfId="0" applyFont="1" applyFill="1" applyBorder="1" applyAlignment="1">
      <alignment horizontal="center" vertical="center"/>
    </xf>
    <xf numFmtId="2" fontId="22" fillId="9" borderId="15" xfId="0" applyNumberFormat="1" applyFont="1" applyFill="1" applyBorder="1" applyAlignment="1">
      <alignment horizontal="center" vertical="center"/>
    </xf>
    <xf numFmtId="0" fontId="21" fillId="6" borderId="20" xfId="0" applyFont="1" applyFill="1" applyBorder="1" applyAlignment="1">
      <alignment horizontal="left" vertical="center" wrapText="1"/>
    </xf>
    <xf numFmtId="0" fontId="23" fillId="6" borderId="21" xfId="0" applyFont="1" applyFill="1" applyBorder="1" applyAlignment="1">
      <alignment vertical="center" wrapText="1"/>
    </xf>
    <xf numFmtId="0" fontId="19" fillId="0" borderId="14" xfId="0" applyFont="1" applyBorder="1"/>
    <xf numFmtId="0" fontId="19" fillId="3" borderId="12" xfId="0" applyFont="1" applyFill="1" applyBorder="1" applyAlignment="1">
      <alignment horizontal="center" vertical="center" wrapText="1"/>
    </xf>
    <xf numFmtId="1" fontId="24" fillId="7" borderId="15" xfId="0" applyNumberFormat="1" applyFont="1" applyFill="1" applyBorder="1" applyAlignment="1">
      <alignment horizontal="center" vertical="center"/>
    </xf>
    <xf numFmtId="0" fontId="4" fillId="6" borderId="20" xfId="0" applyFont="1" applyFill="1" applyBorder="1" applyAlignment="1">
      <alignment horizontal="left" vertical="center" wrapText="1"/>
    </xf>
    <xf numFmtId="0" fontId="15" fillId="6" borderId="21" xfId="0" applyFont="1" applyFill="1" applyBorder="1" applyAlignment="1">
      <alignment vertical="center" wrapText="1"/>
    </xf>
    <xf numFmtId="0" fontId="15" fillId="6" borderId="17" xfId="0" applyFont="1" applyFill="1" applyBorder="1" applyAlignment="1">
      <alignment vertical="center" wrapText="1"/>
    </xf>
    <xf numFmtId="0" fontId="20" fillId="12" borderId="12" xfId="0" applyFont="1" applyFill="1" applyBorder="1" applyAlignment="1">
      <alignment wrapText="1"/>
    </xf>
    <xf numFmtId="1" fontId="21" fillId="7" borderId="12" xfId="0" applyNumberFormat="1" applyFont="1" applyFill="1" applyBorder="1" applyAlignment="1">
      <alignment horizontal="center"/>
    </xf>
    <xf numFmtId="0" fontId="21" fillId="7" borderId="12" xfId="0" applyFont="1" applyFill="1" applyBorder="1"/>
    <xf numFmtId="2" fontId="22" fillId="7" borderId="12" xfId="0" applyNumberFormat="1" applyFont="1" applyFill="1" applyBorder="1" applyAlignment="1">
      <alignment horizontal="center" vertical="center"/>
    </xf>
    <xf numFmtId="0" fontId="22" fillId="7" borderId="12" xfId="0" applyFont="1" applyFill="1" applyBorder="1" applyAlignment="1">
      <alignment horizontal="center" vertical="center"/>
    </xf>
    <xf numFmtId="2" fontId="22" fillId="9" borderId="12" xfId="0" applyNumberFormat="1" applyFont="1" applyFill="1" applyBorder="1" applyAlignment="1">
      <alignment horizontal="center" vertical="center"/>
    </xf>
    <xf numFmtId="1" fontId="21" fillId="7" borderId="12" xfId="0" applyNumberFormat="1" applyFont="1" applyFill="1" applyBorder="1" applyAlignment="1">
      <alignment horizontal="center" vertical="center"/>
    </xf>
    <xf numFmtId="0" fontId="21" fillId="7" borderId="12" xfId="0" applyFont="1" applyFill="1" applyBorder="1" applyAlignment="1">
      <alignment horizontal="center" vertical="center"/>
    </xf>
    <xf numFmtId="0" fontId="21" fillId="8" borderId="15" xfId="0" applyFont="1" applyFill="1" applyBorder="1" applyAlignment="1">
      <alignment horizontal="center" vertical="center"/>
    </xf>
    <xf numFmtId="0" fontId="20" fillId="12" borderId="15" xfId="0" applyFont="1" applyFill="1" applyBorder="1"/>
    <xf numFmtId="1" fontId="21" fillId="7" borderId="15" xfId="0" applyNumberFormat="1" applyFont="1" applyFill="1" applyBorder="1" applyAlignment="1">
      <alignment horizontal="center" wrapText="1"/>
    </xf>
    <xf numFmtId="0" fontId="21" fillId="7" borderId="15" xfId="0" applyFont="1" applyFill="1" applyBorder="1" applyAlignment="1">
      <alignment horizontal="center" wrapText="1"/>
    </xf>
    <xf numFmtId="0" fontId="26" fillId="4" borderId="15" xfId="0" applyFont="1" applyFill="1" applyBorder="1" applyAlignment="1">
      <alignment horizontal="center" vertical="center" shrinkToFit="1"/>
    </xf>
    <xf numFmtId="0" fontId="26" fillId="4" borderId="5" xfId="0" applyFont="1" applyFill="1" applyBorder="1" applyAlignment="1">
      <alignment horizontal="center" vertical="center" shrinkToFit="1"/>
    </xf>
    <xf numFmtId="0" fontId="26" fillId="13" borderId="5" xfId="0" applyFont="1" applyFill="1" applyBorder="1" applyAlignment="1">
      <alignment horizontal="center" vertical="center" shrinkToFit="1"/>
    </xf>
    <xf numFmtId="0" fontId="26" fillId="13" borderId="12" xfId="0" applyFont="1" applyFill="1" applyBorder="1" applyAlignment="1">
      <alignment horizontal="center" vertical="center" shrinkToFit="1"/>
    </xf>
    <xf numFmtId="0" fontId="26" fillId="4" borderId="5" xfId="0" applyFont="1" applyFill="1" applyBorder="1" applyAlignment="1">
      <alignment horizontal="center"/>
    </xf>
    <xf numFmtId="0" fontId="26" fillId="4" borderId="12" xfId="0" applyFont="1" applyFill="1" applyBorder="1" applyAlignment="1">
      <alignment horizontal="center" vertical="center" shrinkToFit="1"/>
    </xf>
    <xf numFmtId="0" fontId="26" fillId="6" borderId="21" xfId="0" applyFont="1" applyFill="1" applyBorder="1" applyAlignment="1">
      <alignment vertical="center" wrapText="1"/>
    </xf>
    <xf numFmtId="0" fontId="26" fillId="4" borderId="15" xfId="0" applyFont="1" applyFill="1" applyBorder="1" applyAlignment="1">
      <alignment horizontal="center" vertical="center"/>
    </xf>
    <xf numFmtId="0" fontId="26" fillId="4" borderId="5" xfId="0" applyFont="1" applyFill="1" applyBorder="1" applyAlignment="1">
      <alignment horizontal="center" vertical="center"/>
    </xf>
    <xf numFmtId="1" fontId="26" fillId="4" borderId="15" xfId="0" applyNumberFormat="1" applyFont="1" applyFill="1" applyBorder="1" applyAlignment="1">
      <alignment horizontal="center" vertical="center" shrinkToFit="1"/>
    </xf>
    <xf numFmtId="1" fontId="26" fillId="4" borderId="5" xfId="0" applyNumberFormat="1" applyFont="1" applyFill="1" applyBorder="1" applyAlignment="1">
      <alignment horizontal="center"/>
    </xf>
    <xf numFmtId="1" fontId="27" fillId="4" borderId="5" xfId="0" applyNumberFormat="1" applyFont="1" applyFill="1" applyBorder="1" applyAlignment="1">
      <alignment horizontal="center"/>
    </xf>
    <xf numFmtId="1" fontId="26" fillId="4" borderId="5" xfId="0" applyNumberFormat="1" applyFont="1" applyFill="1" applyBorder="1" applyAlignment="1">
      <alignment horizontal="center" vertical="center" shrinkToFit="1"/>
    </xf>
    <xf numFmtId="1" fontId="26" fillId="4" borderId="12" xfId="0" applyNumberFormat="1" applyFont="1" applyFill="1" applyBorder="1" applyAlignment="1">
      <alignment horizontal="center" vertical="center" shrinkToFit="1"/>
    </xf>
    <xf numFmtId="0" fontId="26" fillId="6" borderId="17" xfId="0" applyFont="1" applyFill="1" applyBorder="1" applyAlignment="1">
      <alignment vertical="center" wrapText="1"/>
    </xf>
    <xf numFmtId="0" fontId="26" fillId="4" borderId="1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000"/>
  <sheetViews>
    <sheetView tabSelected="1" workbookViewId="0">
      <selection activeCell="V12" sqref="V12"/>
    </sheetView>
  </sheetViews>
  <sheetFormatPr defaultColWidth="14.42578125" defaultRowHeight="15" customHeight="1" x14ac:dyDescent="0.2"/>
  <cols>
    <col min="1" max="1" width="4.7109375" customWidth="1"/>
    <col min="2" max="2" width="20.140625" customWidth="1"/>
    <col min="3" max="3" width="12.42578125" customWidth="1"/>
    <col min="4" max="4" width="8" customWidth="1"/>
    <col min="5" max="5" width="9.7109375" customWidth="1"/>
    <col min="6" max="6" width="13.28515625" customWidth="1"/>
    <col min="7" max="7" width="11" customWidth="1"/>
    <col min="8" max="9" width="11.140625" customWidth="1"/>
    <col min="10" max="10" width="5.140625" customWidth="1"/>
    <col min="11" max="11" width="8.28515625" customWidth="1"/>
    <col min="12" max="12" width="9.5703125" customWidth="1"/>
    <col min="13" max="13" width="13.28515625" customWidth="1"/>
    <col min="14" max="14" width="12" customWidth="1"/>
    <col min="15" max="15" width="11.85546875" customWidth="1"/>
    <col min="16" max="16" width="12.28515625" customWidth="1"/>
    <col min="17" max="17" width="6.140625" customWidth="1"/>
    <col min="18" max="18" width="10.7109375" customWidth="1"/>
    <col min="19" max="19" width="8" customWidth="1"/>
    <col min="20" max="20" width="6.5703125" customWidth="1"/>
    <col min="21" max="21" width="17.28515625" customWidth="1"/>
  </cols>
  <sheetData>
    <row r="1" spans="1:21" ht="8.25" customHeight="1" x14ac:dyDescent="0.2">
      <c r="A1" s="1"/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"/>
      <c r="U1" s="1"/>
    </row>
    <row r="2" spans="1:21" ht="19.5" customHeight="1" x14ac:dyDescent="0.3">
      <c r="A2" s="1"/>
      <c r="B2" s="136" t="s">
        <v>0</v>
      </c>
      <c r="C2" s="135">
        <v>44422</v>
      </c>
      <c r="D2" s="137"/>
      <c r="E2" s="138"/>
      <c r="F2" s="138"/>
      <c r="G2" s="138"/>
      <c r="H2" s="138"/>
      <c r="I2" s="138"/>
      <c r="J2" s="139"/>
      <c r="K2" s="138"/>
      <c r="L2" s="140" t="s">
        <v>1</v>
      </c>
      <c r="M2" s="140"/>
      <c r="N2" s="138" t="s">
        <v>2</v>
      </c>
      <c r="O2" s="140"/>
      <c r="P2" s="138"/>
      <c r="Q2" s="139"/>
      <c r="R2" s="134"/>
      <c r="S2" s="134"/>
      <c r="T2" s="1"/>
      <c r="U2" s="1"/>
    </row>
    <row r="3" spans="1:21" ht="14.25" customHeight="1" x14ac:dyDescent="0.2">
      <c r="A3" s="1"/>
      <c r="B3" s="141" t="s">
        <v>3</v>
      </c>
      <c r="C3" s="141"/>
      <c r="D3" s="138"/>
      <c r="E3" s="138"/>
      <c r="F3" s="138"/>
      <c r="G3" s="138"/>
      <c r="H3" s="138"/>
      <c r="I3" s="138"/>
      <c r="J3" s="139"/>
      <c r="K3" s="138"/>
      <c r="L3" s="138"/>
      <c r="M3" s="138"/>
      <c r="N3" s="138"/>
      <c r="O3" s="138"/>
      <c r="P3" s="138"/>
      <c r="Q3" s="139"/>
      <c r="R3" s="134"/>
      <c r="S3" s="134"/>
      <c r="T3" s="1"/>
      <c r="U3" s="1"/>
    </row>
    <row r="4" spans="1:21" ht="15.75" customHeight="1" x14ac:dyDescent="0.2">
      <c r="A4" s="1"/>
      <c r="B4" s="142"/>
      <c r="C4" s="142"/>
      <c r="D4" s="146" t="s">
        <v>4</v>
      </c>
      <c r="E4" s="144"/>
      <c r="F4" s="145"/>
      <c r="G4" s="138"/>
      <c r="H4" s="138"/>
      <c r="I4" s="138"/>
      <c r="J4" s="138"/>
      <c r="K4" s="138"/>
      <c r="L4" s="146" t="s">
        <v>4</v>
      </c>
      <c r="M4" s="188"/>
      <c r="N4" s="145"/>
      <c r="O4" s="138"/>
      <c r="P4" s="138"/>
      <c r="Q4" s="138"/>
      <c r="R4" s="134"/>
      <c r="S4" s="134"/>
      <c r="T4" s="1"/>
      <c r="U4" s="1"/>
    </row>
    <row r="5" spans="1:21" ht="19.5" customHeight="1" x14ac:dyDescent="0.2">
      <c r="A5" s="1"/>
      <c r="B5" s="159"/>
      <c r="C5" s="159"/>
      <c r="D5" s="160" t="s">
        <v>5</v>
      </c>
      <c r="E5" s="149">
        <v>204</v>
      </c>
      <c r="F5" s="161"/>
      <c r="G5" s="139" t="s">
        <v>6</v>
      </c>
      <c r="H5" s="152">
        <v>3.8</v>
      </c>
      <c r="I5" s="162" t="s">
        <v>7</v>
      </c>
      <c r="J5" s="189"/>
      <c r="K5" s="163" t="s">
        <v>5</v>
      </c>
      <c r="L5" s="164"/>
      <c r="M5" s="149">
        <v>196</v>
      </c>
      <c r="N5" s="161" t="s">
        <v>8</v>
      </c>
      <c r="O5" s="139" t="s">
        <v>6</v>
      </c>
      <c r="P5" s="152">
        <v>3.8</v>
      </c>
      <c r="Q5" s="162" t="s">
        <v>7</v>
      </c>
      <c r="R5" s="134"/>
      <c r="S5" s="134"/>
      <c r="T5" s="1"/>
      <c r="U5" s="1"/>
    </row>
    <row r="6" spans="1:21" ht="19.5" customHeight="1" x14ac:dyDescent="0.2">
      <c r="A6" s="203" t="s">
        <v>9</v>
      </c>
      <c r="B6" s="200"/>
      <c r="C6" s="71"/>
      <c r="D6" s="204"/>
      <c r="E6" s="205" t="s">
        <v>10</v>
      </c>
      <c r="F6" s="205"/>
      <c r="G6" s="201">
        <f>E5/H5</f>
        <v>53.684210526315795</v>
      </c>
      <c r="H6" s="205"/>
      <c r="I6" s="201">
        <f>G6*2</f>
        <v>107.36842105263159</v>
      </c>
      <c r="J6" s="229" t="s">
        <v>11</v>
      </c>
      <c r="K6" s="204"/>
      <c r="L6" s="205" t="s">
        <v>10</v>
      </c>
      <c r="M6" s="205"/>
      <c r="N6" s="201">
        <f>M5/P5</f>
        <v>51.578947368421055</v>
      </c>
      <c r="O6" s="205"/>
      <c r="P6" s="201">
        <f>N6*2</f>
        <v>103.15789473684211</v>
      </c>
      <c r="Q6" s="229" t="s">
        <v>11</v>
      </c>
      <c r="R6" s="206" t="s">
        <v>12</v>
      </c>
      <c r="S6" s="71"/>
      <c r="T6" s="229" t="s">
        <v>11</v>
      </c>
      <c r="U6" s="1"/>
    </row>
    <row r="7" spans="1:21" ht="19.5" customHeight="1" x14ac:dyDescent="0.2">
      <c r="A7" s="71"/>
      <c r="B7" s="207" t="s">
        <v>13</v>
      </c>
      <c r="C7" s="202" t="s">
        <v>14</v>
      </c>
      <c r="D7" s="202" t="s">
        <v>15</v>
      </c>
      <c r="E7" s="208" t="s">
        <v>16</v>
      </c>
      <c r="F7" s="209" t="s">
        <v>17</v>
      </c>
      <c r="G7" s="185" t="s">
        <v>18</v>
      </c>
      <c r="H7" s="71"/>
      <c r="I7" s="71"/>
      <c r="J7" s="71"/>
      <c r="K7" s="202" t="s">
        <v>15</v>
      </c>
      <c r="L7" s="208" t="s">
        <v>16</v>
      </c>
      <c r="M7" s="209" t="s">
        <v>17</v>
      </c>
      <c r="N7" s="185" t="s">
        <v>18</v>
      </c>
      <c r="O7" s="71"/>
      <c r="P7" s="71"/>
      <c r="Q7" s="71"/>
      <c r="R7" s="208" t="s">
        <v>19</v>
      </c>
      <c r="S7" s="208" t="s">
        <v>20</v>
      </c>
      <c r="T7" s="71"/>
      <c r="U7" s="1"/>
    </row>
    <row r="8" spans="1:21" ht="19.5" customHeight="1" x14ac:dyDescent="0.2">
      <c r="A8" s="71"/>
      <c r="B8" s="71"/>
      <c r="C8" s="71"/>
      <c r="D8" s="71"/>
      <c r="E8" s="71"/>
      <c r="F8" s="209" t="s">
        <v>7</v>
      </c>
      <c r="G8" s="209" t="s">
        <v>21</v>
      </c>
      <c r="H8" s="209" t="s">
        <v>22</v>
      </c>
      <c r="I8" s="209" t="s">
        <v>23</v>
      </c>
      <c r="J8" s="71"/>
      <c r="K8" s="71"/>
      <c r="L8" s="71"/>
      <c r="M8" s="209" t="s">
        <v>7</v>
      </c>
      <c r="N8" s="209" t="s">
        <v>21</v>
      </c>
      <c r="O8" s="209" t="s">
        <v>22</v>
      </c>
      <c r="P8" s="209" t="s">
        <v>23</v>
      </c>
      <c r="Q8" s="71"/>
      <c r="R8" s="71"/>
      <c r="S8" s="71"/>
      <c r="T8" s="71"/>
      <c r="U8" s="1"/>
    </row>
    <row r="9" spans="1:21" ht="19.5" customHeight="1" x14ac:dyDescent="0.2">
      <c r="A9" s="219"/>
      <c r="B9" s="220" t="s">
        <v>24</v>
      </c>
      <c r="C9" s="80"/>
      <c r="D9" s="80"/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220"/>
      <c r="S9" s="80"/>
      <c r="T9" s="221"/>
      <c r="U9" s="1"/>
    </row>
    <row r="10" spans="1:21" ht="37.5" customHeight="1" x14ac:dyDescent="0.25">
      <c r="A10" s="79">
        <v>1</v>
      </c>
      <c r="B10" s="222" t="s">
        <v>25</v>
      </c>
      <c r="C10" s="222" t="s">
        <v>26</v>
      </c>
      <c r="D10" s="223" t="s">
        <v>27</v>
      </c>
      <c r="E10" s="63"/>
      <c r="F10" s="58" t="e">
        <f t="shared" ref="F10:F17" si="0">$E$5/E10</f>
        <v>#DIV/0!</v>
      </c>
      <c r="G10" s="59">
        <f>IF(OR(D10="diskv.",D10="n"),100,5*D10)</f>
        <v>100</v>
      </c>
      <c r="H10" s="58">
        <f t="shared" ref="H10:H17" si="1">IF(E10="-","-",(IF(E10&gt;I$6,"diskv.",IF(E10&gt;G$6,E10-G$6,0))))</f>
        <v>0</v>
      </c>
      <c r="I10" s="60">
        <f t="shared" ref="I10:I17" si="2">IF(OR(D10="diskv.",D10="ns",G10="diskv."),100,G10+H10)</f>
        <v>100</v>
      </c>
      <c r="J10" s="61"/>
      <c r="K10" s="59"/>
      <c r="L10" s="58">
        <v>41.28</v>
      </c>
      <c r="M10" s="58">
        <f t="shared" ref="M10:M17" si="3">$M$5/L10</f>
        <v>4.7480620155038755</v>
      </c>
      <c r="N10" s="59">
        <f>IF(OR(K10="diskv.",K10="n"),100,5*K10)</f>
        <v>0</v>
      </c>
      <c r="O10" s="58">
        <f t="shared" ref="O10:O17" si="4">IF(L10="-","-",(IF(L10&gt;P$6,"diskv.",IF(L10&gt;N$6,L10-N$6,0))))</f>
        <v>0</v>
      </c>
      <c r="P10" s="60">
        <f t="shared" ref="P10:P17" si="5">IF(OR(K10="diskv.",K10="ns",N10="diskv."),100,N10+O10)</f>
        <v>0</v>
      </c>
      <c r="Q10" s="61">
        <v>3</v>
      </c>
      <c r="R10" s="64">
        <f t="shared" ref="R10:R17" si="6">E10+L10</f>
        <v>41.28</v>
      </c>
      <c r="S10" s="64">
        <f t="shared" ref="S10:S17" si="7">I10+P10</f>
        <v>100</v>
      </c>
      <c r="T10" s="232"/>
      <c r="U10" s="2"/>
    </row>
    <row r="11" spans="1:21" ht="34.5" customHeight="1" x14ac:dyDescent="0.25">
      <c r="A11" s="79">
        <v>2</v>
      </c>
      <c r="B11" s="77" t="s">
        <v>28</v>
      </c>
      <c r="C11" s="77" t="s">
        <v>29</v>
      </c>
      <c r="D11" s="223"/>
      <c r="E11" s="63">
        <v>34.380000000000003</v>
      </c>
      <c r="F11" s="58">
        <f t="shared" si="0"/>
        <v>5.9336823734729487</v>
      </c>
      <c r="G11" s="59">
        <f t="shared" ref="G11:G17" si="8">IF(OR(D11="diskv.",D11="n"),100,5*D11)</f>
        <v>0</v>
      </c>
      <c r="H11" s="58">
        <f t="shared" si="1"/>
        <v>0</v>
      </c>
      <c r="I11" s="60">
        <f t="shared" si="2"/>
        <v>0</v>
      </c>
      <c r="J11" s="61">
        <v>1</v>
      </c>
      <c r="K11" s="59"/>
      <c r="L11" s="58">
        <v>32.93</v>
      </c>
      <c r="M11" s="58">
        <f t="shared" si="3"/>
        <v>5.9520194351655027</v>
      </c>
      <c r="N11" s="59">
        <f t="shared" ref="N11:N17" si="9">IF(OR(K11="diskv.",K11="n"),100,5*K11)</f>
        <v>0</v>
      </c>
      <c r="O11" s="58">
        <f t="shared" si="4"/>
        <v>0</v>
      </c>
      <c r="P11" s="60">
        <f t="shared" si="5"/>
        <v>0</v>
      </c>
      <c r="Q11" s="61">
        <v>1</v>
      </c>
      <c r="R11" s="64">
        <f t="shared" si="6"/>
        <v>67.31</v>
      </c>
      <c r="S11" s="64">
        <f t="shared" si="7"/>
        <v>0</v>
      </c>
      <c r="T11" s="232">
        <v>1</v>
      </c>
      <c r="U11" s="2"/>
    </row>
    <row r="12" spans="1:21" ht="34.5" customHeight="1" x14ac:dyDescent="0.25">
      <c r="A12" s="79">
        <v>3</v>
      </c>
      <c r="B12" s="222" t="s">
        <v>30</v>
      </c>
      <c r="C12" s="222" t="s">
        <v>31</v>
      </c>
      <c r="D12" s="223" t="s">
        <v>27</v>
      </c>
      <c r="E12" s="63"/>
      <c r="F12" s="58" t="e">
        <f t="shared" si="0"/>
        <v>#DIV/0!</v>
      </c>
      <c r="G12" s="59">
        <f t="shared" si="8"/>
        <v>100</v>
      </c>
      <c r="H12" s="58">
        <f t="shared" si="1"/>
        <v>0</v>
      </c>
      <c r="I12" s="60">
        <f t="shared" si="2"/>
        <v>100</v>
      </c>
      <c r="J12" s="61"/>
      <c r="K12" s="59" t="s">
        <v>27</v>
      </c>
      <c r="L12" s="58"/>
      <c r="M12" s="58" t="e">
        <f t="shared" si="3"/>
        <v>#DIV/0!</v>
      </c>
      <c r="N12" s="59">
        <f t="shared" si="9"/>
        <v>100</v>
      </c>
      <c r="O12" s="58">
        <f t="shared" si="4"/>
        <v>0</v>
      </c>
      <c r="P12" s="60">
        <f t="shared" si="5"/>
        <v>100</v>
      </c>
      <c r="Q12" s="61"/>
      <c r="R12" s="64">
        <f t="shared" si="6"/>
        <v>0</v>
      </c>
      <c r="S12" s="64">
        <f t="shared" si="7"/>
        <v>200</v>
      </c>
      <c r="T12" s="232"/>
      <c r="U12" s="2"/>
    </row>
    <row r="13" spans="1:21" ht="34.5" customHeight="1" x14ac:dyDescent="0.25">
      <c r="A13" s="79">
        <v>4</v>
      </c>
      <c r="B13" s="222" t="s">
        <v>32</v>
      </c>
      <c r="C13" s="222" t="s">
        <v>33</v>
      </c>
      <c r="D13" s="223">
        <v>4</v>
      </c>
      <c r="E13" s="63">
        <v>59.57</v>
      </c>
      <c r="F13" s="58">
        <f t="shared" si="0"/>
        <v>3.4245425549773376</v>
      </c>
      <c r="G13" s="59">
        <f t="shared" si="8"/>
        <v>20</v>
      </c>
      <c r="H13" s="58">
        <f t="shared" si="1"/>
        <v>5.8857894736842056</v>
      </c>
      <c r="I13" s="60">
        <f t="shared" si="2"/>
        <v>25.885789473684206</v>
      </c>
      <c r="J13" s="61"/>
      <c r="K13" s="59"/>
      <c r="L13" s="58">
        <v>37.46</v>
      </c>
      <c r="M13" s="58">
        <f t="shared" si="3"/>
        <v>5.2322477309129738</v>
      </c>
      <c r="N13" s="59">
        <f t="shared" si="9"/>
        <v>0</v>
      </c>
      <c r="O13" s="58">
        <f t="shared" si="4"/>
        <v>0</v>
      </c>
      <c r="P13" s="60">
        <f t="shared" si="5"/>
        <v>0</v>
      </c>
      <c r="Q13" s="61">
        <v>2</v>
      </c>
      <c r="R13" s="64">
        <f t="shared" si="6"/>
        <v>97.03</v>
      </c>
      <c r="S13" s="64">
        <f t="shared" si="7"/>
        <v>25.885789473684206</v>
      </c>
      <c r="T13" s="232">
        <v>2</v>
      </c>
      <c r="U13" s="2"/>
    </row>
    <row r="14" spans="1:21" ht="34.5" customHeight="1" x14ac:dyDescent="0.25">
      <c r="A14" s="79">
        <v>5</v>
      </c>
      <c r="B14" s="222" t="s">
        <v>34</v>
      </c>
      <c r="C14" s="222" t="s">
        <v>35</v>
      </c>
      <c r="D14" s="223"/>
      <c r="E14" s="63">
        <v>39.76</v>
      </c>
      <c r="F14" s="58">
        <f t="shared" si="0"/>
        <v>5.1307847082494975</v>
      </c>
      <c r="G14" s="59">
        <f t="shared" si="8"/>
        <v>0</v>
      </c>
      <c r="H14" s="58">
        <f t="shared" si="1"/>
        <v>0</v>
      </c>
      <c r="I14" s="60">
        <f t="shared" si="2"/>
        <v>0</v>
      </c>
      <c r="J14" s="61">
        <v>2</v>
      </c>
      <c r="K14" s="59" t="s">
        <v>27</v>
      </c>
      <c r="L14" s="58"/>
      <c r="M14" s="58" t="e">
        <f t="shared" si="3"/>
        <v>#DIV/0!</v>
      </c>
      <c r="N14" s="59">
        <f t="shared" si="9"/>
        <v>100</v>
      </c>
      <c r="O14" s="58">
        <f t="shared" si="4"/>
        <v>0</v>
      </c>
      <c r="P14" s="60">
        <f t="shared" si="5"/>
        <v>100</v>
      </c>
      <c r="Q14" s="61"/>
      <c r="R14" s="64">
        <f t="shared" si="6"/>
        <v>39.76</v>
      </c>
      <c r="S14" s="64">
        <f t="shared" si="7"/>
        <v>100</v>
      </c>
      <c r="T14" s="232">
        <v>3</v>
      </c>
      <c r="U14" s="2"/>
    </row>
    <row r="15" spans="1:21" ht="37.5" customHeight="1" x14ac:dyDescent="0.25">
      <c r="A15" s="79">
        <v>6</v>
      </c>
      <c r="B15" s="77" t="s">
        <v>36</v>
      </c>
      <c r="C15" s="77" t="s">
        <v>37</v>
      </c>
      <c r="D15" s="223">
        <v>1</v>
      </c>
      <c r="E15" s="63">
        <v>43.48</v>
      </c>
      <c r="F15" s="58">
        <f t="shared" si="0"/>
        <v>4.6918123275069004</v>
      </c>
      <c r="G15" s="59">
        <f t="shared" si="8"/>
        <v>5</v>
      </c>
      <c r="H15" s="58">
        <f t="shared" si="1"/>
        <v>0</v>
      </c>
      <c r="I15" s="60">
        <f t="shared" si="2"/>
        <v>5</v>
      </c>
      <c r="J15" s="61">
        <v>3</v>
      </c>
      <c r="K15" s="59" t="s">
        <v>27</v>
      </c>
      <c r="L15" s="58"/>
      <c r="M15" s="58" t="e">
        <f t="shared" si="3"/>
        <v>#DIV/0!</v>
      </c>
      <c r="N15" s="59">
        <f t="shared" si="9"/>
        <v>100</v>
      </c>
      <c r="O15" s="58">
        <f t="shared" si="4"/>
        <v>0</v>
      </c>
      <c r="P15" s="60">
        <f t="shared" si="5"/>
        <v>100</v>
      </c>
      <c r="Q15" s="61"/>
      <c r="R15" s="64">
        <f t="shared" si="6"/>
        <v>43.48</v>
      </c>
      <c r="S15" s="64">
        <f t="shared" si="7"/>
        <v>105</v>
      </c>
      <c r="T15" s="232"/>
      <c r="U15" s="2"/>
    </row>
    <row r="16" spans="1:21" ht="34.5" customHeight="1" x14ac:dyDescent="0.25">
      <c r="A16" s="79">
        <v>7</v>
      </c>
      <c r="B16" s="222" t="s">
        <v>38</v>
      </c>
      <c r="C16" s="222" t="s">
        <v>39</v>
      </c>
      <c r="D16" s="223" t="s">
        <v>27</v>
      </c>
      <c r="E16" s="63"/>
      <c r="F16" s="58" t="e">
        <f t="shared" si="0"/>
        <v>#DIV/0!</v>
      </c>
      <c r="G16" s="59">
        <f t="shared" si="8"/>
        <v>100</v>
      </c>
      <c r="H16" s="58">
        <f t="shared" si="1"/>
        <v>0</v>
      </c>
      <c r="I16" s="60">
        <f t="shared" si="2"/>
        <v>100</v>
      </c>
      <c r="J16" s="61"/>
      <c r="K16" s="59" t="s">
        <v>27</v>
      </c>
      <c r="L16" s="58"/>
      <c r="M16" s="58" t="e">
        <f t="shared" si="3"/>
        <v>#DIV/0!</v>
      </c>
      <c r="N16" s="59">
        <f t="shared" si="9"/>
        <v>100</v>
      </c>
      <c r="O16" s="58">
        <f t="shared" si="4"/>
        <v>0</v>
      </c>
      <c r="P16" s="60">
        <f t="shared" si="5"/>
        <v>100</v>
      </c>
      <c r="Q16" s="61"/>
      <c r="R16" s="64">
        <f t="shared" si="6"/>
        <v>0</v>
      </c>
      <c r="S16" s="64">
        <f t="shared" si="7"/>
        <v>200</v>
      </c>
      <c r="T16" s="232"/>
      <c r="U16" s="2"/>
    </row>
    <row r="17" spans="1:24" ht="37.5" customHeight="1" x14ac:dyDescent="0.25">
      <c r="A17" s="79">
        <v>8</v>
      </c>
      <c r="B17" s="222" t="s">
        <v>40</v>
      </c>
      <c r="C17" s="222" t="s">
        <v>41</v>
      </c>
      <c r="D17" s="223" t="s">
        <v>27</v>
      </c>
      <c r="E17" s="63"/>
      <c r="F17" s="58" t="e">
        <f t="shared" si="0"/>
        <v>#DIV/0!</v>
      </c>
      <c r="G17" s="59">
        <f t="shared" si="8"/>
        <v>100</v>
      </c>
      <c r="H17" s="58">
        <f t="shared" si="1"/>
        <v>0</v>
      </c>
      <c r="I17" s="60">
        <f t="shared" si="2"/>
        <v>100</v>
      </c>
      <c r="J17" s="61"/>
      <c r="K17" s="59" t="s">
        <v>27</v>
      </c>
      <c r="L17" s="58"/>
      <c r="M17" s="58" t="e">
        <f t="shared" si="3"/>
        <v>#DIV/0!</v>
      </c>
      <c r="N17" s="59">
        <f t="shared" si="9"/>
        <v>100</v>
      </c>
      <c r="O17" s="58">
        <f t="shared" si="4"/>
        <v>0</v>
      </c>
      <c r="P17" s="60">
        <f t="shared" si="5"/>
        <v>100</v>
      </c>
      <c r="Q17" s="61"/>
      <c r="R17" s="64">
        <f t="shared" si="6"/>
        <v>0</v>
      </c>
      <c r="S17" s="64">
        <f t="shared" si="7"/>
        <v>200</v>
      </c>
      <c r="T17" s="232"/>
      <c r="U17" s="2"/>
    </row>
    <row r="18" spans="1:24" ht="27.75" customHeight="1" x14ac:dyDescent="0.2">
      <c r="A18" s="79"/>
      <c r="B18" s="68" t="s">
        <v>42</v>
      </c>
      <c r="C18" s="68"/>
      <c r="D18" s="69"/>
      <c r="E18" s="69"/>
      <c r="F18" s="68"/>
      <c r="G18" s="68"/>
      <c r="H18" s="68"/>
      <c r="I18" s="68"/>
      <c r="J18" s="69"/>
      <c r="K18" s="68"/>
      <c r="L18" s="68"/>
      <c r="M18" s="68"/>
      <c r="N18" s="68"/>
      <c r="O18" s="68"/>
      <c r="P18" s="68"/>
      <c r="Q18" s="69"/>
      <c r="R18" s="70"/>
      <c r="S18" s="80"/>
      <c r="T18" s="69"/>
      <c r="U18" s="1"/>
    </row>
    <row r="19" spans="1:24" ht="27.75" customHeight="1" x14ac:dyDescent="0.25">
      <c r="A19" s="79">
        <v>9</v>
      </c>
      <c r="B19" s="77" t="s">
        <v>43</v>
      </c>
      <c r="C19" s="77" t="s">
        <v>44</v>
      </c>
      <c r="D19" s="76" t="s">
        <v>27</v>
      </c>
      <c r="E19" s="76"/>
      <c r="F19" s="58" t="e">
        <f t="shared" ref="F19:F24" si="10">$E$5/E19</f>
        <v>#DIV/0!</v>
      </c>
      <c r="G19" s="59">
        <f>IF(OR(D19="diskv.",D19="n"),100,5*D19)</f>
        <v>100</v>
      </c>
      <c r="H19" s="58">
        <f t="shared" ref="H19:H24" si="11">IF(E19="-","-",(IF(E19&gt;I$6,"diskv.",IF(E19&gt;G$6,E19-G$6,0))))</f>
        <v>0</v>
      </c>
      <c r="I19" s="60">
        <f t="shared" ref="I19:I24" si="12">IF(OR(D19="diskv.",D19="ns",G19="diskv."),100,G19+H19)</f>
        <v>100</v>
      </c>
      <c r="J19" s="61"/>
      <c r="K19" s="59" t="s">
        <v>27</v>
      </c>
      <c r="L19" s="58"/>
      <c r="M19" s="58" t="e">
        <f t="shared" ref="M19:M24" si="13">$M$5/L19</f>
        <v>#DIV/0!</v>
      </c>
      <c r="N19" s="59">
        <f>IF(OR(K19="diskv.",K19="n"),100,5*K19)</f>
        <v>100</v>
      </c>
      <c r="O19" s="58">
        <f t="shared" ref="O19:O24" si="14">IF(L19="-","-",(IF(L19&gt;P$6,"diskv.",IF(L19&gt;N$6,L19-N$6,0))))</f>
        <v>0</v>
      </c>
      <c r="P19" s="60">
        <f t="shared" ref="P19:P24" si="15">IF(OR(K19="diskv.",K19="ns",N19="diskv."),100,N19+O19)</f>
        <v>100</v>
      </c>
      <c r="Q19" s="61"/>
      <c r="R19" s="64">
        <f t="shared" ref="R19:R24" si="16">E19+L19</f>
        <v>0</v>
      </c>
      <c r="S19" s="64">
        <f t="shared" ref="S19:S24" si="17">I19+P19</f>
        <v>200</v>
      </c>
      <c r="T19" s="232"/>
      <c r="U19" s="1"/>
    </row>
    <row r="20" spans="1:24" ht="19.5" customHeight="1" x14ac:dyDescent="0.25">
      <c r="A20" s="79">
        <v>10</v>
      </c>
      <c r="B20" s="222" t="s">
        <v>45</v>
      </c>
      <c r="C20" s="222" t="s">
        <v>46</v>
      </c>
      <c r="D20" s="76" t="s">
        <v>27</v>
      </c>
      <c r="E20" s="76"/>
      <c r="F20" s="58" t="e">
        <f t="shared" si="10"/>
        <v>#DIV/0!</v>
      </c>
      <c r="G20" s="59">
        <f t="shared" ref="G20:G24" si="18">IF(OR(D20="diskv.",D20="n"),100,5*D20)</f>
        <v>100</v>
      </c>
      <c r="H20" s="58">
        <f t="shared" si="11"/>
        <v>0</v>
      </c>
      <c r="I20" s="60">
        <f t="shared" si="12"/>
        <v>100</v>
      </c>
      <c r="J20" s="61"/>
      <c r="K20" s="59" t="s">
        <v>27</v>
      </c>
      <c r="L20" s="58"/>
      <c r="M20" s="58" t="e">
        <f t="shared" si="13"/>
        <v>#DIV/0!</v>
      </c>
      <c r="N20" s="59">
        <f t="shared" ref="N20:N24" si="19">IF(OR(K20="diskv.",K20="n"),100,5*K20)</f>
        <v>100</v>
      </c>
      <c r="O20" s="58">
        <f t="shared" si="14"/>
        <v>0</v>
      </c>
      <c r="P20" s="60">
        <f t="shared" si="15"/>
        <v>100</v>
      </c>
      <c r="Q20" s="61"/>
      <c r="R20" s="64">
        <f t="shared" si="16"/>
        <v>0</v>
      </c>
      <c r="S20" s="64">
        <f t="shared" si="17"/>
        <v>200</v>
      </c>
      <c r="T20" s="232"/>
      <c r="U20" s="1"/>
    </row>
    <row r="21" spans="1:24" ht="19.5" customHeight="1" x14ac:dyDescent="0.25">
      <c r="A21" s="79">
        <v>11</v>
      </c>
      <c r="B21" s="77" t="s">
        <v>47</v>
      </c>
      <c r="C21" s="77" t="s">
        <v>48</v>
      </c>
      <c r="D21" s="76">
        <v>2</v>
      </c>
      <c r="E21" s="76">
        <v>42.51</v>
      </c>
      <c r="F21" s="58">
        <f t="shared" si="10"/>
        <v>4.7988708539167257</v>
      </c>
      <c r="G21" s="59">
        <f t="shared" si="18"/>
        <v>10</v>
      </c>
      <c r="H21" s="58">
        <f t="shared" si="11"/>
        <v>0</v>
      </c>
      <c r="I21" s="60">
        <f t="shared" si="12"/>
        <v>10</v>
      </c>
      <c r="J21" s="61">
        <v>3</v>
      </c>
      <c r="K21" s="59">
        <v>2</v>
      </c>
      <c r="L21" s="58">
        <v>38.17</v>
      </c>
      <c r="M21" s="58">
        <f t="shared" si="13"/>
        <v>5.1349227141734346</v>
      </c>
      <c r="N21" s="59">
        <f t="shared" si="19"/>
        <v>10</v>
      </c>
      <c r="O21" s="58">
        <f t="shared" si="14"/>
        <v>0</v>
      </c>
      <c r="P21" s="60">
        <f t="shared" si="15"/>
        <v>10</v>
      </c>
      <c r="Q21" s="61"/>
      <c r="R21" s="64">
        <f t="shared" si="16"/>
        <v>80.680000000000007</v>
      </c>
      <c r="S21" s="64">
        <f t="shared" si="17"/>
        <v>20</v>
      </c>
      <c r="T21" s="232">
        <v>3</v>
      </c>
      <c r="U21" s="1"/>
    </row>
    <row r="22" spans="1:24" ht="27.75" customHeight="1" x14ac:dyDescent="0.25">
      <c r="A22" s="79">
        <v>12</v>
      </c>
      <c r="B22" s="222" t="s">
        <v>49</v>
      </c>
      <c r="C22" s="222" t="s">
        <v>50</v>
      </c>
      <c r="D22" s="76">
        <v>2</v>
      </c>
      <c r="E22" s="76">
        <v>44.96</v>
      </c>
      <c r="F22" s="58">
        <f t="shared" si="10"/>
        <v>4.5373665480427041</v>
      </c>
      <c r="G22" s="59">
        <f t="shared" si="18"/>
        <v>10</v>
      </c>
      <c r="H22" s="58">
        <f t="shared" si="11"/>
        <v>0</v>
      </c>
      <c r="I22" s="60">
        <f t="shared" si="12"/>
        <v>10</v>
      </c>
      <c r="J22" s="61"/>
      <c r="K22" s="59" t="s">
        <v>27</v>
      </c>
      <c r="L22" s="58"/>
      <c r="M22" s="58" t="e">
        <f t="shared" si="13"/>
        <v>#DIV/0!</v>
      </c>
      <c r="N22" s="59">
        <f t="shared" si="19"/>
        <v>100</v>
      </c>
      <c r="O22" s="58">
        <f t="shared" si="14"/>
        <v>0</v>
      </c>
      <c r="P22" s="60">
        <f t="shared" si="15"/>
        <v>100</v>
      </c>
      <c r="Q22" s="61"/>
      <c r="R22" s="64">
        <f t="shared" si="16"/>
        <v>44.96</v>
      </c>
      <c r="S22" s="64">
        <f t="shared" si="17"/>
        <v>110</v>
      </c>
      <c r="T22" s="232"/>
      <c r="U22" s="1"/>
    </row>
    <row r="23" spans="1:24" ht="32.25" customHeight="1" x14ac:dyDescent="0.25">
      <c r="A23" s="79">
        <v>13</v>
      </c>
      <c r="B23" s="222" t="s">
        <v>51</v>
      </c>
      <c r="C23" s="77" t="s">
        <v>52</v>
      </c>
      <c r="D23" s="76"/>
      <c r="E23" s="76">
        <v>44.39</v>
      </c>
      <c r="F23" s="58">
        <f t="shared" si="10"/>
        <v>4.5956296463167376</v>
      </c>
      <c r="G23" s="59">
        <f t="shared" si="18"/>
        <v>0</v>
      </c>
      <c r="H23" s="58">
        <f t="shared" si="11"/>
        <v>0</v>
      </c>
      <c r="I23" s="60">
        <f t="shared" si="12"/>
        <v>0</v>
      </c>
      <c r="J23" s="61">
        <v>2</v>
      </c>
      <c r="K23" s="59">
        <v>1</v>
      </c>
      <c r="L23" s="58">
        <v>47.25</v>
      </c>
      <c r="M23" s="58">
        <f t="shared" si="13"/>
        <v>4.1481481481481479</v>
      </c>
      <c r="N23" s="59">
        <f t="shared" si="19"/>
        <v>5</v>
      </c>
      <c r="O23" s="58">
        <f t="shared" si="14"/>
        <v>0</v>
      </c>
      <c r="P23" s="60">
        <f t="shared" si="15"/>
        <v>5</v>
      </c>
      <c r="Q23" s="61"/>
      <c r="R23" s="64">
        <f t="shared" si="16"/>
        <v>91.64</v>
      </c>
      <c r="S23" s="64">
        <f t="shared" si="17"/>
        <v>5</v>
      </c>
      <c r="T23" s="232">
        <v>2</v>
      </c>
      <c r="U23" s="1"/>
    </row>
    <row r="24" spans="1:24" ht="34.5" customHeight="1" x14ac:dyDescent="0.25">
      <c r="A24" s="79">
        <v>14</v>
      </c>
      <c r="B24" s="77" t="s">
        <v>53</v>
      </c>
      <c r="C24" s="77" t="s">
        <v>54</v>
      </c>
      <c r="D24" s="76"/>
      <c r="E24" s="76">
        <v>42.82</v>
      </c>
      <c r="F24" s="58">
        <f t="shared" si="10"/>
        <v>4.7641289117234935</v>
      </c>
      <c r="G24" s="59">
        <f t="shared" si="18"/>
        <v>0</v>
      </c>
      <c r="H24" s="58">
        <f t="shared" si="11"/>
        <v>0</v>
      </c>
      <c r="I24" s="60">
        <f t="shared" si="12"/>
        <v>0</v>
      </c>
      <c r="J24" s="61">
        <v>1</v>
      </c>
      <c r="K24" s="59"/>
      <c r="L24" s="58">
        <v>40.64</v>
      </c>
      <c r="M24" s="58">
        <f t="shared" si="13"/>
        <v>4.8228346456692917</v>
      </c>
      <c r="N24" s="59">
        <f t="shared" si="19"/>
        <v>0</v>
      </c>
      <c r="O24" s="58">
        <f t="shared" si="14"/>
        <v>0</v>
      </c>
      <c r="P24" s="60">
        <f t="shared" si="15"/>
        <v>0</v>
      </c>
      <c r="Q24" s="61">
        <v>1</v>
      </c>
      <c r="R24" s="64">
        <f t="shared" si="16"/>
        <v>83.460000000000008</v>
      </c>
      <c r="S24" s="64">
        <f t="shared" si="17"/>
        <v>0</v>
      </c>
      <c r="T24" s="232">
        <v>1</v>
      </c>
      <c r="U24" s="1"/>
    </row>
    <row r="25" spans="1:24" ht="21.75" hidden="1" customHeight="1" x14ac:dyDescent="0.25">
      <c r="A25" s="79">
        <v>24</v>
      </c>
      <c r="B25" s="77"/>
      <c r="C25" s="77"/>
      <c r="D25" s="76"/>
      <c r="E25" s="76"/>
      <c r="F25" s="224"/>
      <c r="G25" s="225"/>
      <c r="H25" s="224"/>
      <c r="I25" s="224"/>
      <c r="J25" s="230"/>
      <c r="K25" s="225"/>
      <c r="L25" s="224"/>
      <c r="M25" s="224"/>
      <c r="N25" s="225"/>
      <c r="O25" s="224"/>
      <c r="P25" s="224"/>
      <c r="Q25" s="230"/>
      <c r="R25" s="226"/>
      <c r="S25" s="226"/>
      <c r="T25" s="234"/>
      <c r="U25" s="1"/>
    </row>
    <row r="26" spans="1:24" ht="19.5" customHeight="1" x14ac:dyDescent="0.25">
      <c r="A26" s="227"/>
      <c r="B26" s="73" t="s">
        <v>55</v>
      </c>
      <c r="C26" s="73"/>
      <c r="D26" s="81"/>
      <c r="E26" s="81"/>
      <c r="F26" s="82"/>
      <c r="G26" s="83"/>
      <c r="H26" s="82"/>
      <c r="I26" s="82"/>
      <c r="J26" s="231"/>
      <c r="K26" s="228"/>
      <c r="L26" s="228"/>
      <c r="M26" s="82"/>
      <c r="N26" s="83"/>
      <c r="O26" s="82"/>
      <c r="P26" s="82"/>
      <c r="Q26" s="81"/>
      <c r="R26" s="74"/>
      <c r="S26" s="80"/>
      <c r="T26" s="235"/>
      <c r="U26" s="1"/>
    </row>
    <row r="27" spans="1:24" ht="32.25" customHeight="1" x14ac:dyDescent="0.25">
      <c r="A27" s="79">
        <v>15</v>
      </c>
      <c r="B27" s="77" t="s">
        <v>56</v>
      </c>
      <c r="C27" s="77" t="s">
        <v>57</v>
      </c>
      <c r="D27" s="223" t="s">
        <v>27</v>
      </c>
      <c r="E27" s="63"/>
      <c r="F27" s="58" t="e">
        <f t="shared" ref="F27:F32" si="20">$E$5/E27</f>
        <v>#DIV/0!</v>
      </c>
      <c r="G27" s="59">
        <f>IF(OR(D27="diskv.",D27="n"),100,5*D27)</f>
        <v>100</v>
      </c>
      <c r="H27" s="58">
        <f t="shared" ref="H27:H32" si="21">IF(E27="-","-",(IF(E27&gt;I$6,"diskv.",IF(E27&gt;G$6,E27-G$6,0))))</f>
        <v>0</v>
      </c>
      <c r="I27" s="60">
        <f t="shared" ref="I27:I32" si="22">IF(OR(D27="diskv.",D27="ns",G27="diskv."),100,G27+H27)</f>
        <v>100</v>
      </c>
      <c r="J27" s="232"/>
      <c r="K27" s="59" t="s">
        <v>27</v>
      </c>
      <c r="L27" s="58"/>
      <c r="M27" s="58" t="e">
        <f t="shared" ref="M27:M32" si="23">$M$5/L27</f>
        <v>#DIV/0!</v>
      </c>
      <c r="N27" s="59">
        <f>IF(OR(K27="diskv.",K27="n"),100,5*K27)</f>
        <v>100</v>
      </c>
      <c r="O27" s="58">
        <f t="shared" ref="O27:O32" si="24">IF(L27="-","-",(IF(L27&gt;P$6,"diskv.",IF(L27&gt;N$6,L27-N$6,0))))</f>
        <v>0</v>
      </c>
      <c r="P27" s="60">
        <f t="shared" ref="P27:P32" si="25">IF(OR(K27="diskv.",K27="ns",N27="diskv."),100,N27+O27)</f>
        <v>100</v>
      </c>
      <c r="Q27" s="233"/>
      <c r="R27" s="64">
        <f t="shared" ref="R27:R32" si="26">E27+L27</f>
        <v>0</v>
      </c>
      <c r="S27" s="64">
        <f t="shared" ref="S27:S32" si="27">I27+P27</f>
        <v>200</v>
      </c>
      <c r="T27" s="232"/>
      <c r="U27" s="1"/>
    </row>
    <row r="28" spans="1:24" ht="31.5" customHeight="1" x14ac:dyDescent="0.25">
      <c r="A28" s="79">
        <v>16</v>
      </c>
      <c r="B28" s="222" t="s">
        <v>58</v>
      </c>
      <c r="C28" s="222" t="s">
        <v>59</v>
      </c>
      <c r="D28" s="223" t="s">
        <v>27</v>
      </c>
      <c r="E28" s="63"/>
      <c r="F28" s="58" t="e">
        <f t="shared" si="20"/>
        <v>#DIV/0!</v>
      </c>
      <c r="G28" s="59">
        <f t="shared" ref="G28:G32" si="28">IF(OR(D28="diskv.",D28="n"),100,5*D28)</f>
        <v>100</v>
      </c>
      <c r="H28" s="58">
        <f t="shared" si="21"/>
        <v>0</v>
      </c>
      <c r="I28" s="60">
        <f t="shared" si="22"/>
        <v>100</v>
      </c>
      <c r="J28" s="232"/>
      <c r="K28" s="59">
        <v>1</v>
      </c>
      <c r="L28" s="58">
        <v>36.19</v>
      </c>
      <c r="M28" s="58">
        <f t="shared" si="23"/>
        <v>5.4158607350096712</v>
      </c>
      <c r="N28" s="59">
        <f t="shared" ref="N28:N32" si="29">IF(OR(K28="diskv.",K28="n"),100,5*K28)</f>
        <v>5</v>
      </c>
      <c r="O28" s="58">
        <f t="shared" si="24"/>
        <v>0</v>
      </c>
      <c r="P28" s="60">
        <f t="shared" si="25"/>
        <v>5</v>
      </c>
      <c r="Q28" s="232">
        <v>1</v>
      </c>
      <c r="R28" s="64">
        <f t="shared" si="26"/>
        <v>36.19</v>
      </c>
      <c r="S28" s="64">
        <f t="shared" si="27"/>
        <v>105</v>
      </c>
      <c r="T28" s="232">
        <v>2</v>
      </c>
      <c r="U28" s="1"/>
    </row>
    <row r="29" spans="1:24" ht="33.75" customHeight="1" x14ac:dyDescent="0.25">
      <c r="A29" s="79">
        <v>17</v>
      </c>
      <c r="B29" s="77" t="s">
        <v>60</v>
      </c>
      <c r="C29" s="77" t="s">
        <v>61</v>
      </c>
      <c r="D29" s="223">
        <v>1</v>
      </c>
      <c r="E29" s="63">
        <v>44.62</v>
      </c>
      <c r="F29" s="58">
        <f t="shared" si="20"/>
        <v>4.5719408337068579</v>
      </c>
      <c r="G29" s="59">
        <f t="shared" si="28"/>
        <v>5</v>
      </c>
      <c r="H29" s="58">
        <f t="shared" si="21"/>
        <v>0</v>
      </c>
      <c r="I29" s="60">
        <f t="shared" si="22"/>
        <v>5</v>
      </c>
      <c r="J29" s="232">
        <v>2</v>
      </c>
      <c r="K29" s="59" t="s">
        <v>27</v>
      </c>
      <c r="L29" s="58"/>
      <c r="M29" s="58" t="e">
        <f t="shared" si="23"/>
        <v>#DIV/0!</v>
      </c>
      <c r="N29" s="59">
        <f t="shared" si="29"/>
        <v>100</v>
      </c>
      <c r="O29" s="58">
        <f t="shared" si="24"/>
        <v>0</v>
      </c>
      <c r="P29" s="60">
        <f t="shared" si="25"/>
        <v>100</v>
      </c>
      <c r="Q29" s="232"/>
      <c r="R29" s="64">
        <f t="shared" si="26"/>
        <v>44.62</v>
      </c>
      <c r="S29" s="64">
        <f t="shared" si="27"/>
        <v>105</v>
      </c>
      <c r="T29" s="232">
        <v>3</v>
      </c>
      <c r="U29" s="1"/>
    </row>
    <row r="30" spans="1:24" ht="31.5" customHeight="1" x14ac:dyDescent="0.25">
      <c r="A30" s="79">
        <v>18</v>
      </c>
      <c r="B30" s="77" t="s">
        <v>28</v>
      </c>
      <c r="C30" s="222" t="s">
        <v>62</v>
      </c>
      <c r="D30" s="223">
        <v>1</v>
      </c>
      <c r="E30" s="63">
        <v>34.07</v>
      </c>
      <c r="F30" s="58">
        <f t="shared" si="20"/>
        <v>5.987672439095979</v>
      </c>
      <c r="G30" s="59">
        <f t="shared" si="28"/>
        <v>5</v>
      </c>
      <c r="H30" s="58">
        <f t="shared" si="21"/>
        <v>0</v>
      </c>
      <c r="I30" s="60">
        <f t="shared" si="22"/>
        <v>5</v>
      </c>
      <c r="J30" s="232">
        <v>1</v>
      </c>
      <c r="K30" s="59" t="s">
        <v>27</v>
      </c>
      <c r="L30" s="58"/>
      <c r="M30" s="58" t="e">
        <f t="shared" si="23"/>
        <v>#DIV/0!</v>
      </c>
      <c r="N30" s="59">
        <f t="shared" si="29"/>
        <v>100</v>
      </c>
      <c r="O30" s="58">
        <f t="shared" si="24"/>
        <v>0</v>
      </c>
      <c r="P30" s="60">
        <f t="shared" si="25"/>
        <v>100</v>
      </c>
      <c r="Q30" s="232"/>
      <c r="R30" s="64">
        <f t="shared" si="26"/>
        <v>34.07</v>
      </c>
      <c r="S30" s="64">
        <f t="shared" si="27"/>
        <v>105</v>
      </c>
      <c r="T30" s="232">
        <v>1</v>
      </c>
      <c r="U30" s="2"/>
    </row>
    <row r="31" spans="1:24" ht="31.5" customHeight="1" x14ac:dyDescent="0.25">
      <c r="A31" s="79">
        <v>28</v>
      </c>
      <c r="B31" s="77" t="s">
        <v>63</v>
      </c>
      <c r="C31" s="92" t="s">
        <v>64</v>
      </c>
      <c r="D31" s="223">
        <v>1</v>
      </c>
      <c r="E31" s="63">
        <v>50.08</v>
      </c>
      <c r="F31" s="58">
        <f t="shared" si="20"/>
        <v>4.0734824281150157</v>
      </c>
      <c r="G31" s="59">
        <f t="shared" si="28"/>
        <v>5</v>
      </c>
      <c r="H31" s="58">
        <f t="shared" si="21"/>
        <v>0</v>
      </c>
      <c r="I31" s="60">
        <f t="shared" si="22"/>
        <v>5</v>
      </c>
      <c r="J31" s="232">
        <v>3</v>
      </c>
      <c r="K31" s="59" t="s">
        <v>27</v>
      </c>
      <c r="L31" s="58"/>
      <c r="M31" s="58" t="e">
        <f t="shared" si="23"/>
        <v>#DIV/0!</v>
      </c>
      <c r="N31" s="59">
        <f t="shared" si="29"/>
        <v>100</v>
      </c>
      <c r="O31" s="58">
        <f t="shared" si="24"/>
        <v>0</v>
      </c>
      <c r="P31" s="60">
        <f t="shared" si="25"/>
        <v>100</v>
      </c>
      <c r="Q31" s="232"/>
      <c r="R31" s="64">
        <f t="shared" si="26"/>
        <v>50.08</v>
      </c>
      <c r="S31" s="64">
        <f t="shared" si="27"/>
        <v>105</v>
      </c>
      <c r="T31" s="232"/>
      <c r="U31" s="2"/>
      <c r="V31" s="3"/>
      <c r="W31" s="3"/>
      <c r="X31" s="3"/>
    </row>
    <row r="32" spans="1:24" ht="33" customHeight="1" x14ac:dyDescent="0.25">
      <c r="A32" s="79">
        <v>19</v>
      </c>
      <c r="B32" s="77" t="s">
        <v>56</v>
      </c>
      <c r="C32" s="77" t="s">
        <v>65</v>
      </c>
      <c r="D32" s="223" t="s">
        <v>27</v>
      </c>
      <c r="E32" s="63"/>
      <c r="F32" s="58" t="e">
        <f t="shared" si="20"/>
        <v>#DIV/0!</v>
      </c>
      <c r="G32" s="59">
        <f t="shared" si="28"/>
        <v>100</v>
      </c>
      <c r="H32" s="58">
        <f t="shared" si="21"/>
        <v>0</v>
      </c>
      <c r="I32" s="60">
        <f t="shared" si="22"/>
        <v>100</v>
      </c>
      <c r="J32" s="232"/>
      <c r="K32" s="59">
        <v>3</v>
      </c>
      <c r="L32" s="58">
        <v>35.909999999999997</v>
      </c>
      <c r="M32" s="58">
        <f t="shared" si="23"/>
        <v>5.458089668615985</v>
      </c>
      <c r="N32" s="59">
        <f t="shared" si="29"/>
        <v>15</v>
      </c>
      <c r="O32" s="58">
        <f t="shared" si="24"/>
        <v>0</v>
      </c>
      <c r="P32" s="60">
        <f t="shared" si="25"/>
        <v>15</v>
      </c>
      <c r="Q32" s="232">
        <v>2</v>
      </c>
      <c r="R32" s="64">
        <f t="shared" si="26"/>
        <v>35.909999999999997</v>
      </c>
      <c r="S32" s="64">
        <f t="shared" si="27"/>
        <v>115</v>
      </c>
      <c r="T32" s="232"/>
      <c r="U32" s="2"/>
    </row>
    <row r="33" spans="1:21" ht="19.5" customHeight="1" x14ac:dyDescent="0.2">
      <c r="A33" s="1"/>
      <c r="B33" s="1" t="s">
        <v>66</v>
      </c>
      <c r="C33" s="1">
        <v>20</v>
      </c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</row>
    <row r="34" spans="1:21" ht="19.5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</row>
    <row r="35" spans="1:21" ht="19.5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</row>
    <row r="36" spans="1:21" ht="19.5" customHeight="1" x14ac:dyDescent="0.2">
      <c r="A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</row>
    <row r="37" spans="1:21" ht="19.5" customHeight="1" x14ac:dyDescent="0.2">
      <c r="A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</row>
    <row r="38" spans="1:21" ht="19.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</row>
    <row r="39" spans="1:21" ht="19.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</row>
    <row r="40" spans="1:21" ht="19.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</row>
    <row r="41" spans="1:21" ht="19.5" customHeight="1" x14ac:dyDescent="0.2">
      <c r="A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</row>
    <row r="42" spans="1:21" ht="19.5" customHeight="1" x14ac:dyDescent="0.2">
      <c r="A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</row>
    <row r="43" spans="1:21" ht="19.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</row>
    <row r="44" spans="1:21" ht="19.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</row>
    <row r="45" spans="1:21" ht="19.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</row>
    <row r="46" spans="1:21" ht="19.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</row>
    <row r="47" spans="1:21" ht="19.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</row>
    <row r="48" spans="1:21" ht="19.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</row>
    <row r="49" spans="1:21" ht="19.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</row>
    <row r="50" spans="1:21" ht="19.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</row>
    <row r="51" spans="1:21" ht="19.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</row>
    <row r="52" spans="1:21" ht="19.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</row>
    <row r="53" spans="1:21" ht="19.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</row>
    <row r="54" spans="1:21" ht="19.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</row>
    <row r="55" spans="1:21" ht="19.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</row>
    <row r="56" spans="1:21" ht="19.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</row>
    <row r="57" spans="1:21" ht="19.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</row>
    <row r="58" spans="1:21" ht="19.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</row>
    <row r="59" spans="1:21" ht="19.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</row>
    <row r="60" spans="1:21" ht="19.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</row>
    <row r="61" spans="1:21" ht="19.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</row>
    <row r="62" spans="1:21" ht="19.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</row>
    <row r="63" spans="1:21" ht="19.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</row>
    <row r="64" spans="1:21" ht="19.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</row>
    <row r="65" spans="1:21" ht="19.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</row>
    <row r="66" spans="1:21" ht="19.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</row>
    <row r="67" spans="1:21" ht="19.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</row>
    <row r="68" spans="1:21" ht="19.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</row>
    <row r="69" spans="1:21" ht="19.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</row>
    <row r="70" spans="1:21" ht="19.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</row>
    <row r="71" spans="1:21" ht="19.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</row>
    <row r="72" spans="1:21" ht="19.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</row>
    <row r="73" spans="1:21" ht="19.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</row>
    <row r="74" spans="1:21" ht="19.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</row>
    <row r="75" spans="1:21" ht="19.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</row>
    <row r="76" spans="1:21" ht="19.5" customHeight="1" x14ac:dyDescent="0.2">
      <c r="A76" s="1"/>
      <c r="B76" s="1"/>
      <c r="C76" s="1"/>
      <c r="D76" s="1"/>
      <c r="E76" s="1"/>
      <c r="F76" s="1"/>
      <c r="G76" s="1"/>
      <c r="H76" s="1"/>
      <c r="I76" s="1">
        <f>SUM('A3'!M5160)</f>
        <v>0</v>
      </c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</row>
    <row r="77" spans="1:21" ht="19.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</row>
    <row r="78" spans="1:21" ht="19.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</row>
    <row r="79" spans="1:21" ht="19.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</row>
    <row r="80" spans="1:21" ht="19.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</row>
    <row r="81" spans="1:21" ht="19.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</row>
    <row r="82" spans="1:21" ht="19.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</row>
    <row r="83" spans="1:21" ht="19.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</row>
    <row r="84" spans="1:21" ht="19.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</row>
    <row r="85" spans="1:21" ht="19.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</row>
    <row r="86" spans="1:21" ht="19.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</row>
    <row r="87" spans="1:21" ht="19.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</row>
    <row r="88" spans="1:21" ht="19.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</row>
    <row r="89" spans="1:21" ht="19.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</row>
    <row r="90" spans="1:21" ht="19.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</row>
    <row r="91" spans="1:21" ht="19.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</row>
    <row r="92" spans="1:21" ht="19.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</row>
    <row r="93" spans="1:21" ht="19.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</row>
    <row r="94" spans="1:21" ht="19.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</row>
    <row r="95" spans="1:21" ht="19.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</row>
    <row r="96" spans="1:21" ht="19.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</row>
    <row r="97" spans="1:21" ht="19.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</row>
    <row r="98" spans="1:21" ht="19.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</row>
    <row r="99" spans="1:21" ht="19.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</row>
    <row r="100" spans="1:21" ht="19.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</row>
    <row r="101" spans="1:21" ht="19.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</row>
    <row r="102" spans="1:21" ht="19.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</row>
    <row r="103" spans="1:21" ht="19.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</row>
    <row r="104" spans="1:21" ht="19.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</row>
    <row r="105" spans="1:21" ht="19.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</row>
    <row r="106" spans="1:21" ht="19.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</row>
    <row r="107" spans="1:21" ht="19.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</row>
    <row r="108" spans="1:21" ht="19.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</row>
    <row r="109" spans="1:21" ht="19.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</row>
    <row r="110" spans="1:21" ht="19.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</row>
    <row r="111" spans="1:21" ht="19.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</row>
    <row r="112" spans="1:21" ht="19.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</row>
    <row r="113" spans="1:21" ht="19.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</row>
    <row r="114" spans="1:21" ht="19.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</row>
    <row r="115" spans="1:21" ht="19.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</row>
    <row r="116" spans="1:21" ht="19.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</row>
    <row r="117" spans="1:21" ht="19.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</row>
    <row r="118" spans="1:21" ht="19.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</row>
    <row r="119" spans="1:21" ht="19.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</row>
    <row r="120" spans="1:21" ht="19.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</row>
    <row r="121" spans="1:21" ht="19.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</row>
    <row r="122" spans="1:21" ht="19.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</row>
    <row r="123" spans="1:21" ht="19.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</row>
    <row r="124" spans="1:21" ht="19.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</row>
    <row r="125" spans="1:21" ht="19.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</row>
    <row r="126" spans="1:21" ht="19.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</row>
    <row r="127" spans="1:21" ht="19.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</row>
    <row r="128" spans="1:21" ht="19.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</row>
    <row r="129" spans="1:21" ht="19.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</row>
    <row r="130" spans="1:21" ht="19.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</row>
    <row r="131" spans="1:21" ht="19.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</row>
    <row r="132" spans="1:21" ht="19.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</row>
    <row r="133" spans="1:21" ht="19.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</row>
    <row r="134" spans="1:21" ht="19.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</row>
    <row r="135" spans="1:21" ht="19.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</row>
    <row r="136" spans="1:21" ht="19.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</row>
    <row r="137" spans="1:21" ht="19.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</row>
    <row r="138" spans="1:21" ht="19.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</row>
    <row r="139" spans="1:21" ht="19.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</row>
    <row r="140" spans="1:21" ht="19.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</row>
    <row r="141" spans="1:21" ht="19.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</row>
    <row r="142" spans="1:21" ht="19.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</row>
    <row r="143" spans="1:21" ht="19.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</row>
    <row r="144" spans="1:21" ht="19.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</row>
    <row r="145" spans="1:21" ht="19.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</row>
    <row r="146" spans="1:21" ht="19.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</row>
    <row r="147" spans="1:21" ht="19.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</row>
    <row r="148" spans="1:21" ht="19.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</row>
    <row r="149" spans="1:21" ht="19.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</row>
    <row r="150" spans="1:21" ht="19.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</row>
    <row r="151" spans="1:21" ht="19.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</row>
    <row r="152" spans="1:21" ht="19.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</row>
    <row r="153" spans="1:21" ht="19.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</row>
    <row r="154" spans="1:21" ht="19.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</row>
    <row r="155" spans="1:21" ht="19.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</row>
    <row r="156" spans="1:21" ht="19.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</row>
    <row r="157" spans="1:21" ht="19.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</row>
    <row r="158" spans="1:21" ht="19.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</row>
    <row r="159" spans="1:21" ht="19.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</row>
    <row r="160" spans="1:21" ht="19.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</row>
    <row r="161" spans="1:21" ht="19.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</row>
    <row r="162" spans="1:21" ht="19.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</row>
    <row r="163" spans="1:21" ht="19.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</row>
    <row r="164" spans="1:21" ht="19.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</row>
    <row r="165" spans="1:21" ht="19.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</row>
    <row r="166" spans="1:21" ht="19.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</row>
    <row r="167" spans="1:21" ht="19.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</row>
    <row r="168" spans="1:21" ht="19.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</row>
    <row r="169" spans="1:21" ht="19.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</row>
    <row r="170" spans="1:21" ht="19.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</row>
    <row r="171" spans="1:21" ht="19.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</row>
    <row r="172" spans="1:21" ht="19.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</row>
    <row r="173" spans="1:21" ht="19.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</row>
    <row r="174" spans="1:21" ht="19.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</row>
    <row r="175" spans="1:21" ht="19.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</row>
    <row r="176" spans="1:21" ht="19.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</row>
    <row r="177" spans="1:21" ht="19.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</row>
    <row r="178" spans="1:21" ht="19.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</row>
    <row r="179" spans="1:21" ht="19.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</row>
    <row r="180" spans="1:21" ht="19.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</row>
    <row r="181" spans="1:21" ht="19.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</row>
    <row r="182" spans="1:21" ht="19.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</row>
    <row r="183" spans="1:21" ht="19.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</row>
    <row r="184" spans="1:21" ht="19.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</row>
    <row r="185" spans="1:21" ht="19.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</row>
    <row r="186" spans="1:21" ht="19.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</row>
    <row r="187" spans="1:21" ht="19.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</row>
    <row r="188" spans="1:21" ht="19.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</row>
    <row r="189" spans="1:21" ht="19.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</row>
    <row r="190" spans="1:21" ht="19.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</row>
    <row r="191" spans="1:21" ht="19.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</row>
    <row r="192" spans="1:21" ht="19.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</row>
    <row r="193" spans="1:21" ht="19.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</row>
    <row r="194" spans="1:21" ht="19.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</row>
    <row r="195" spans="1:21" ht="19.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</row>
    <row r="196" spans="1:21" ht="19.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</row>
    <row r="197" spans="1:21" ht="19.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</row>
    <row r="198" spans="1:21" ht="19.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</row>
    <row r="199" spans="1:21" ht="19.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</row>
    <row r="200" spans="1:21" ht="19.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</row>
    <row r="201" spans="1:21" ht="19.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</row>
    <row r="202" spans="1:21" ht="19.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</row>
    <row r="203" spans="1:21" ht="19.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</row>
    <row r="204" spans="1:21" ht="19.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</row>
    <row r="205" spans="1:21" ht="19.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</row>
    <row r="206" spans="1:21" ht="19.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</row>
    <row r="207" spans="1:21" ht="19.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</row>
    <row r="208" spans="1:21" ht="19.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</row>
    <row r="209" spans="1:21" ht="19.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</row>
    <row r="210" spans="1:21" ht="19.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</row>
    <row r="211" spans="1:21" ht="19.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</row>
    <row r="212" spans="1:21" ht="19.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</row>
    <row r="213" spans="1:21" ht="19.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</row>
    <row r="214" spans="1:21" ht="19.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</row>
    <row r="215" spans="1:21" ht="19.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</row>
    <row r="216" spans="1:21" ht="19.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</row>
    <row r="217" spans="1:21" ht="19.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</row>
    <row r="218" spans="1:21" ht="19.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</row>
    <row r="219" spans="1:21" ht="19.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</row>
    <row r="220" spans="1:21" ht="19.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</row>
    <row r="221" spans="1:21" ht="19.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</row>
    <row r="222" spans="1:21" ht="19.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</row>
    <row r="223" spans="1:21" ht="19.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</row>
    <row r="224" spans="1:21" ht="19.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</row>
    <row r="225" spans="1:21" ht="19.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</row>
    <row r="226" spans="1:21" ht="19.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</row>
    <row r="227" spans="1:21" ht="19.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</row>
    <row r="228" spans="1:21" ht="19.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</row>
    <row r="229" spans="1:21" ht="19.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</row>
    <row r="230" spans="1:21" ht="19.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</row>
    <row r="231" spans="1:21" ht="19.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</row>
    <row r="232" spans="1:21" ht="19.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</row>
    <row r="233" spans="1:21" ht="19.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</row>
    <row r="234" spans="1:21" ht="19.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</row>
    <row r="235" spans="1:21" ht="19.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</row>
    <row r="236" spans="1:21" ht="19.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</row>
    <row r="237" spans="1:21" ht="19.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</row>
    <row r="238" spans="1:21" ht="19.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</row>
    <row r="239" spans="1:21" ht="19.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</row>
    <row r="240" spans="1:21" ht="19.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</row>
    <row r="241" spans="1:21" ht="19.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</row>
    <row r="242" spans="1:21" ht="19.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</row>
    <row r="243" spans="1:21" ht="19.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</row>
    <row r="244" spans="1:21" ht="19.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</row>
    <row r="245" spans="1:21" ht="19.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</row>
    <row r="246" spans="1:21" ht="19.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</row>
    <row r="247" spans="1:21" ht="19.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</row>
    <row r="248" spans="1:21" ht="19.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</row>
    <row r="249" spans="1:21" ht="19.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</row>
    <row r="250" spans="1:21" ht="19.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</row>
    <row r="251" spans="1:21" ht="19.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</row>
    <row r="252" spans="1:21" ht="19.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</row>
    <row r="253" spans="1:21" ht="19.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</row>
    <row r="254" spans="1:21" ht="19.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</row>
    <row r="255" spans="1:21" ht="19.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</row>
    <row r="256" spans="1:21" ht="19.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</row>
    <row r="257" spans="1:21" ht="19.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</row>
    <row r="258" spans="1:21" ht="19.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</row>
    <row r="259" spans="1:21" ht="19.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</row>
    <row r="260" spans="1:21" ht="19.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</row>
    <row r="261" spans="1:21" ht="19.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</row>
    <row r="262" spans="1:21" ht="19.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</row>
    <row r="263" spans="1:21" ht="19.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</row>
    <row r="264" spans="1:21" ht="19.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</row>
    <row r="265" spans="1:21" ht="19.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</row>
    <row r="266" spans="1:21" ht="19.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</row>
    <row r="267" spans="1:21" ht="19.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</row>
    <row r="268" spans="1:21" ht="19.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</row>
    <row r="269" spans="1:21" ht="19.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</row>
    <row r="270" spans="1:21" ht="19.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</row>
    <row r="271" spans="1:21" ht="19.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</row>
    <row r="272" spans="1:21" ht="19.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</row>
    <row r="273" spans="1:21" ht="19.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</row>
    <row r="274" spans="1:21" ht="19.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</row>
    <row r="275" spans="1:21" ht="19.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</row>
    <row r="276" spans="1:21" ht="19.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</row>
    <row r="277" spans="1:21" ht="15.75" customHeight="1" x14ac:dyDescent="0.2"/>
    <row r="278" spans="1:21" ht="15.75" customHeight="1" x14ac:dyDescent="0.2"/>
    <row r="279" spans="1:21" ht="15.75" customHeight="1" x14ac:dyDescent="0.2"/>
    <row r="280" spans="1:21" ht="15.75" customHeight="1" x14ac:dyDescent="0.2"/>
    <row r="281" spans="1:21" ht="15.75" customHeight="1" x14ac:dyDescent="0.2"/>
    <row r="282" spans="1:21" ht="15.75" customHeight="1" x14ac:dyDescent="0.2"/>
    <row r="283" spans="1:21" ht="15.75" customHeight="1" x14ac:dyDescent="0.2"/>
    <row r="284" spans="1:21" ht="15.75" customHeight="1" x14ac:dyDescent="0.2"/>
    <row r="285" spans="1:21" ht="15.75" customHeight="1" x14ac:dyDescent="0.2"/>
    <row r="286" spans="1:21" ht="15.75" customHeight="1" x14ac:dyDescent="0.2"/>
    <row r="287" spans="1:21" ht="15.75" customHeight="1" x14ac:dyDescent="0.2"/>
    <row r="288" spans="1:21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21">
    <mergeCell ref="R18:S18"/>
    <mergeCell ref="R26:S26"/>
    <mergeCell ref="B9:Q9"/>
    <mergeCell ref="R9:S9"/>
    <mergeCell ref="K5:L5"/>
    <mergeCell ref="K7:K8"/>
    <mergeCell ref="G7:I7"/>
    <mergeCell ref="N7:P7"/>
    <mergeCell ref="R7:R8"/>
    <mergeCell ref="S7:S8"/>
    <mergeCell ref="B7:B8"/>
    <mergeCell ref="C7:C8"/>
    <mergeCell ref="D7:D8"/>
    <mergeCell ref="E7:E8"/>
    <mergeCell ref="J6:J8"/>
    <mergeCell ref="A6:A8"/>
    <mergeCell ref="B6:C6"/>
    <mergeCell ref="Q6:Q8"/>
    <mergeCell ref="R6:S6"/>
    <mergeCell ref="T6:T8"/>
    <mergeCell ref="L7:L8"/>
  </mergeCells>
  <pageMargins left="0.25" right="0.25" top="0.75" bottom="0.75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000"/>
  <sheetViews>
    <sheetView workbookViewId="0">
      <selection activeCell="L22" sqref="L22"/>
    </sheetView>
  </sheetViews>
  <sheetFormatPr defaultColWidth="14.42578125" defaultRowHeight="15" customHeight="1" x14ac:dyDescent="0.2"/>
  <cols>
    <col min="1" max="1" width="3.5703125" customWidth="1"/>
    <col min="2" max="2" width="19" customWidth="1"/>
    <col min="3" max="3" width="12.5703125" customWidth="1"/>
    <col min="4" max="4" width="8" customWidth="1"/>
    <col min="5" max="5" width="7.28515625" customWidth="1"/>
    <col min="6" max="6" width="10.140625" customWidth="1"/>
    <col min="7" max="7" width="11.7109375" customWidth="1"/>
    <col min="8" max="8" width="10" customWidth="1"/>
    <col min="9" max="9" width="10.140625" customWidth="1"/>
    <col min="10" max="10" width="6.85546875" customWidth="1"/>
    <col min="11" max="11" width="7.7109375" customWidth="1"/>
    <col min="12" max="12" width="8" customWidth="1"/>
    <col min="13" max="13" width="10.42578125" customWidth="1"/>
    <col min="14" max="14" width="11.140625" customWidth="1"/>
    <col min="15" max="15" width="10.5703125" customWidth="1"/>
    <col min="16" max="16" width="11.140625" customWidth="1"/>
    <col min="17" max="17" width="7.85546875" customWidth="1"/>
    <col min="18" max="18" width="8.5703125" customWidth="1"/>
    <col min="19" max="19" width="12.5703125" customWidth="1"/>
    <col min="20" max="20" width="9.7109375" customWidth="1"/>
  </cols>
  <sheetData>
    <row r="1" spans="1:20" ht="19.5" customHeight="1" x14ac:dyDescent="0.3">
      <c r="A1" s="4"/>
      <c r="B1" s="134"/>
      <c r="C1" s="135">
        <v>44422</v>
      </c>
      <c r="D1" s="134"/>
      <c r="E1" s="134"/>
      <c r="F1" s="134"/>
      <c r="G1" s="187" t="s">
        <v>82</v>
      </c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"/>
    </row>
    <row r="2" spans="1:20" ht="19.5" customHeight="1" x14ac:dyDescent="0.3">
      <c r="A2" s="5"/>
      <c r="B2" s="136" t="s">
        <v>67</v>
      </c>
      <c r="C2" s="136"/>
      <c r="D2" s="137"/>
      <c r="E2" s="138"/>
      <c r="F2" s="138"/>
      <c r="G2" s="138"/>
      <c r="H2" s="138"/>
      <c r="I2" s="138"/>
      <c r="J2" s="139"/>
      <c r="K2" s="138"/>
      <c r="L2" s="140" t="s">
        <v>68</v>
      </c>
      <c r="M2" s="140"/>
      <c r="N2" s="138"/>
      <c r="O2" s="140"/>
      <c r="P2" s="138"/>
      <c r="Q2" s="139"/>
      <c r="R2" s="139"/>
      <c r="S2" s="139"/>
      <c r="T2" s="1"/>
    </row>
    <row r="3" spans="1:20" ht="19.5" customHeight="1" x14ac:dyDescent="0.2">
      <c r="A3" s="5"/>
      <c r="B3" s="141" t="s">
        <v>3</v>
      </c>
      <c r="C3" s="141"/>
      <c r="D3" s="138"/>
      <c r="E3" s="138"/>
      <c r="F3" s="138"/>
      <c r="G3" s="138"/>
      <c r="H3" s="138"/>
      <c r="I3" s="138"/>
      <c r="J3" s="139"/>
      <c r="K3" s="138"/>
      <c r="L3" s="138"/>
      <c r="M3" s="138"/>
      <c r="N3" s="138"/>
      <c r="O3" s="138"/>
      <c r="P3" s="138"/>
      <c r="Q3" s="139"/>
      <c r="R3" s="139"/>
      <c r="S3" s="139"/>
      <c r="T3" s="1"/>
    </row>
    <row r="4" spans="1:20" ht="19.5" customHeight="1" x14ac:dyDescent="0.2">
      <c r="A4" s="5"/>
      <c r="B4" s="142"/>
      <c r="C4" s="142"/>
      <c r="D4" s="143" t="s">
        <v>4</v>
      </c>
      <c r="E4" s="144"/>
      <c r="F4" s="145"/>
      <c r="G4" s="138"/>
      <c r="H4" s="138"/>
      <c r="I4" s="138"/>
      <c r="J4" s="138"/>
      <c r="K4" s="138"/>
      <c r="L4" s="146" t="s">
        <v>4</v>
      </c>
      <c r="M4" s="144"/>
      <c r="N4" s="145"/>
      <c r="O4" s="138"/>
      <c r="P4" s="138"/>
      <c r="Q4" s="138"/>
      <c r="R4" s="138"/>
      <c r="S4" s="138"/>
      <c r="T4" s="1"/>
    </row>
    <row r="5" spans="1:20" ht="19.5" customHeight="1" x14ac:dyDescent="0.2">
      <c r="A5" s="91"/>
      <c r="B5" s="147"/>
      <c r="C5" s="147"/>
      <c r="D5" s="148" t="s">
        <v>5</v>
      </c>
      <c r="E5" s="149">
        <v>187</v>
      </c>
      <c r="F5" s="150" t="s">
        <v>8</v>
      </c>
      <c r="G5" s="151" t="s">
        <v>6</v>
      </c>
      <c r="H5" s="152">
        <v>3.6</v>
      </c>
      <c r="I5" s="153" t="s">
        <v>7</v>
      </c>
      <c r="J5" s="154"/>
      <c r="K5" s="155" t="s">
        <v>5</v>
      </c>
      <c r="L5" s="156"/>
      <c r="M5" s="149">
        <v>186</v>
      </c>
      <c r="N5" s="150" t="s">
        <v>8</v>
      </c>
      <c r="O5" s="151" t="s">
        <v>6</v>
      </c>
      <c r="P5" s="152">
        <v>3.6</v>
      </c>
      <c r="Q5" s="153" t="s">
        <v>7</v>
      </c>
      <c r="R5" s="157"/>
      <c r="S5" s="157"/>
      <c r="T5" s="90"/>
    </row>
    <row r="6" spans="1:20" ht="19.5" customHeight="1" x14ac:dyDescent="0.2">
      <c r="A6" s="208" t="s">
        <v>9</v>
      </c>
      <c r="B6" s="200"/>
      <c r="C6" s="71"/>
      <c r="D6" s="204"/>
      <c r="E6" s="205" t="s">
        <v>10</v>
      </c>
      <c r="F6" s="205"/>
      <c r="G6" s="201">
        <f>E5/H5</f>
        <v>51.944444444444443</v>
      </c>
      <c r="H6" s="205"/>
      <c r="I6" s="201">
        <f>G6*2</f>
        <v>103.88888888888889</v>
      </c>
      <c r="J6" s="202" t="s">
        <v>11</v>
      </c>
      <c r="K6" s="204"/>
      <c r="L6" s="205" t="s">
        <v>10</v>
      </c>
      <c r="M6" s="205"/>
      <c r="N6" s="201">
        <f>M5/P5</f>
        <v>51.666666666666664</v>
      </c>
      <c r="O6" s="205"/>
      <c r="P6" s="201">
        <f>N6*2</f>
        <v>103.33333333333333</v>
      </c>
      <c r="Q6" s="202" t="s">
        <v>11</v>
      </c>
      <c r="R6" s="206" t="s">
        <v>12</v>
      </c>
      <c r="S6" s="71"/>
      <c r="T6" s="202" t="s">
        <v>11</v>
      </c>
    </row>
    <row r="7" spans="1:20" ht="19.5" customHeight="1" x14ac:dyDescent="0.2">
      <c r="A7" s="71"/>
      <c r="B7" s="207" t="s">
        <v>69</v>
      </c>
      <c r="C7" s="218"/>
      <c r="D7" s="202" t="s">
        <v>15</v>
      </c>
      <c r="E7" s="208" t="s">
        <v>16</v>
      </c>
      <c r="F7" s="209" t="s">
        <v>17</v>
      </c>
      <c r="G7" s="185" t="s">
        <v>18</v>
      </c>
      <c r="H7" s="71"/>
      <c r="I7" s="71"/>
      <c r="J7" s="71"/>
      <c r="K7" s="202" t="s">
        <v>15</v>
      </c>
      <c r="L7" s="208" t="s">
        <v>16</v>
      </c>
      <c r="M7" s="209" t="s">
        <v>17</v>
      </c>
      <c r="N7" s="185" t="s">
        <v>18</v>
      </c>
      <c r="O7" s="71"/>
      <c r="P7" s="71"/>
      <c r="Q7" s="71"/>
      <c r="R7" s="208" t="s">
        <v>19</v>
      </c>
      <c r="S7" s="208" t="s">
        <v>20</v>
      </c>
      <c r="T7" s="71"/>
    </row>
    <row r="8" spans="1:20" ht="19.5" customHeight="1" x14ac:dyDescent="0.2">
      <c r="A8" s="71"/>
      <c r="B8" s="71"/>
      <c r="C8" s="186" t="s">
        <v>70</v>
      </c>
      <c r="D8" s="71"/>
      <c r="E8" s="71"/>
      <c r="F8" s="209" t="s">
        <v>7</v>
      </c>
      <c r="G8" s="209" t="s">
        <v>21</v>
      </c>
      <c r="H8" s="209" t="s">
        <v>22</v>
      </c>
      <c r="I8" s="209" t="s">
        <v>23</v>
      </c>
      <c r="J8" s="71"/>
      <c r="K8" s="71"/>
      <c r="L8" s="71"/>
      <c r="M8" s="209" t="s">
        <v>7</v>
      </c>
      <c r="N8" s="209" t="s">
        <v>21</v>
      </c>
      <c r="O8" s="209" t="s">
        <v>22</v>
      </c>
      <c r="P8" s="209" t="s">
        <v>23</v>
      </c>
      <c r="Q8" s="71"/>
      <c r="R8" s="71"/>
      <c r="S8" s="71"/>
      <c r="T8" s="71"/>
    </row>
    <row r="9" spans="1:20" ht="19.5" customHeight="1" x14ac:dyDescent="0.2">
      <c r="A9" s="79">
        <v>20</v>
      </c>
      <c r="B9" s="72" t="s">
        <v>71</v>
      </c>
      <c r="C9" s="72" t="s">
        <v>72</v>
      </c>
      <c r="D9" s="62" t="s">
        <v>27</v>
      </c>
      <c r="E9" s="63"/>
      <c r="F9" s="113" t="e">
        <f t="shared" ref="F9:F14" si="0">$E$5/E9</f>
        <v>#DIV/0!</v>
      </c>
      <c r="G9" s="114">
        <f>IF(OR(D9="diskv.",D9="n"),100,5*D9)</f>
        <v>100</v>
      </c>
      <c r="H9" s="113">
        <f t="shared" ref="H9:H14" si="1">IF(E9="-","-",(IF(E9&gt;I$6,"diskv.",IF(E9&gt;G$6,E9-G$6,0))))</f>
        <v>0</v>
      </c>
      <c r="I9" s="115">
        <f t="shared" ref="I9:I14" si="2">IF(OR(D9="diskv.",D9="ns",G9="diskv."),100,G9+H9)</f>
        <v>100</v>
      </c>
      <c r="J9" s="125"/>
      <c r="K9" s="62">
        <v>2</v>
      </c>
      <c r="L9" s="63">
        <v>62.35</v>
      </c>
      <c r="M9" s="113">
        <f t="shared" ref="M9:M14" si="3">$E$5/L9</f>
        <v>2.9991980753809142</v>
      </c>
      <c r="N9" s="114">
        <f>IF(OR(K9="diskv.",K9="n"),100,5*K9)</f>
        <v>10</v>
      </c>
      <c r="O9" s="113">
        <f t="shared" ref="O9:O14" si="4">IF(L9="-","-",(IF(L9&gt;P$6,"diskv.",IF(L9&gt;N$6,L9-N$6,0))))</f>
        <v>10.683333333333337</v>
      </c>
      <c r="P9" s="115">
        <f t="shared" ref="P9:P14" si="5">IF(OR(K9="diskv.",K9="ns",N9="diskv."),100,N9+O9)</f>
        <v>20.683333333333337</v>
      </c>
      <c r="Q9" s="125"/>
      <c r="R9" s="113">
        <f t="shared" ref="R9:R14" si="6">E9+L9</f>
        <v>62.35</v>
      </c>
      <c r="S9" s="131">
        <f t="shared" ref="S9:S14" si="7">I9+P9</f>
        <v>120.68333333333334</v>
      </c>
      <c r="T9" s="125"/>
    </row>
    <row r="10" spans="1:20" ht="19.5" customHeight="1" x14ac:dyDescent="0.2">
      <c r="A10" s="79">
        <v>21</v>
      </c>
      <c r="B10" s="72" t="s">
        <v>45</v>
      </c>
      <c r="C10" s="72" t="s">
        <v>73</v>
      </c>
      <c r="D10" s="62"/>
      <c r="E10" s="63">
        <v>33.61</v>
      </c>
      <c r="F10" s="113">
        <f t="shared" si="0"/>
        <v>5.5638202915798871</v>
      </c>
      <c r="G10" s="114">
        <f t="shared" ref="G10:G14" si="8">IF(OR(D10="diskv.",D10="n"),100,5*D10)</f>
        <v>0</v>
      </c>
      <c r="H10" s="113">
        <f t="shared" si="1"/>
        <v>0</v>
      </c>
      <c r="I10" s="115">
        <f t="shared" si="2"/>
        <v>0</v>
      </c>
      <c r="J10" s="125">
        <v>1</v>
      </c>
      <c r="K10" s="62" t="s">
        <v>27</v>
      </c>
      <c r="L10" s="63"/>
      <c r="M10" s="113" t="e">
        <f t="shared" si="3"/>
        <v>#DIV/0!</v>
      </c>
      <c r="N10" s="114">
        <f t="shared" ref="N10:N14" si="9">IF(OR(K10="diskv.",K10="n"),100,5*K10)</f>
        <v>100</v>
      </c>
      <c r="O10" s="113">
        <f t="shared" si="4"/>
        <v>0</v>
      </c>
      <c r="P10" s="115">
        <f t="shared" si="5"/>
        <v>100</v>
      </c>
      <c r="Q10" s="125"/>
      <c r="R10" s="113">
        <f t="shared" si="6"/>
        <v>33.61</v>
      </c>
      <c r="S10" s="131">
        <f t="shared" si="7"/>
        <v>100</v>
      </c>
      <c r="T10" s="125">
        <v>2</v>
      </c>
    </row>
    <row r="11" spans="1:20" ht="19.5" customHeight="1" x14ac:dyDescent="0.2">
      <c r="A11" s="79">
        <v>22</v>
      </c>
      <c r="B11" s="72" t="s">
        <v>74</v>
      </c>
      <c r="C11" s="72" t="s">
        <v>75</v>
      </c>
      <c r="D11" s="62" t="s">
        <v>27</v>
      </c>
      <c r="E11" s="63"/>
      <c r="F11" s="113" t="e">
        <f t="shared" si="0"/>
        <v>#DIV/0!</v>
      </c>
      <c r="G11" s="114">
        <f t="shared" si="8"/>
        <v>100</v>
      </c>
      <c r="H11" s="113">
        <f t="shared" si="1"/>
        <v>0</v>
      </c>
      <c r="I11" s="115">
        <f t="shared" si="2"/>
        <v>100</v>
      </c>
      <c r="J11" s="125"/>
      <c r="K11" s="62" t="s">
        <v>27</v>
      </c>
      <c r="L11" s="63"/>
      <c r="M11" s="113" t="e">
        <f t="shared" si="3"/>
        <v>#DIV/0!</v>
      </c>
      <c r="N11" s="114">
        <f t="shared" si="9"/>
        <v>100</v>
      </c>
      <c r="O11" s="113">
        <f t="shared" si="4"/>
        <v>0</v>
      </c>
      <c r="P11" s="115">
        <f t="shared" si="5"/>
        <v>100</v>
      </c>
      <c r="Q11" s="125"/>
      <c r="R11" s="113">
        <f t="shared" si="6"/>
        <v>0</v>
      </c>
      <c r="S11" s="131">
        <f t="shared" si="7"/>
        <v>200</v>
      </c>
      <c r="T11" s="125"/>
    </row>
    <row r="12" spans="1:20" ht="19.5" customHeight="1" x14ac:dyDescent="0.2">
      <c r="A12" s="79">
        <v>23</v>
      </c>
      <c r="B12" s="92" t="s">
        <v>76</v>
      </c>
      <c r="C12" s="92" t="s">
        <v>77</v>
      </c>
      <c r="D12" s="62">
        <v>1</v>
      </c>
      <c r="E12" s="63">
        <v>41.04</v>
      </c>
      <c r="F12" s="113">
        <f t="shared" si="0"/>
        <v>4.5565302144249511</v>
      </c>
      <c r="G12" s="114">
        <f t="shared" si="8"/>
        <v>5</v>
      </c>
      <c r="H12" s="113">
        <f t="shared" si="1"/>
        <v>0</v>
      </c>
      <c r="I12" s="115">
        <f t="shared" si="2"/>
        <v>5</v>
      </c>
      <c r="J12" s="125">
        <v>2</v>
      </c>
      <c r="K12" s="62"/>
      <c r="L12" s="63">
        <v>36.94</v>
      </c>
      <c r="M12" s="113">
        <f t="shared" si="3"/>
        <v>5.0622631293990255</v>
      </c>
      <c r="N12" s="114">
        <f t="shared" si="9"/>
        <v>0</v>
      </c>
      <c r="O12" s="113">
        <f t="shared" si="4"/>
        <v>0</v>
      </c>
      <c r="P12" s="115">
        <f t="shared" si="5"/>
        <v>0</v>
      </c>
      <c r="Q12" s="125">
        <v>1</v>
      </c>
      <c r="R12" s="113">
        <f t="shared" si="6"/>
        <v>77.97999999999999</v>
      </c>
      <c r="S12" s="131">
        <f t="shared" si="7"/>
        <v>5</v>
      </c>
      <c r="T12" s="125">
        <v>1</v>
      </c>
    </row>
    <row r="13" spans="1:20" ht="19.5" customHeight="1" x14ac:dyDescent="0.2">
      <c r="A13" s="79">
        <v>24</v>
      </c>
      <c r="B13" s="72" t="s">
        <v>78</v>
      </c>
      <c r="C13" s="72" t="s">
        <v>79</v>
      </c>
      <c r="D13" s="62" t="s">
        <v>27</v>
      </c>
      <c r="E13" s="63"/>
      <c r="F13" s="113" t="e">
        <f t="shared" si="0"/>
        <v>#DIV/0!</v>
      </c>
      <c r="G13" s="114">
        <f t="shared" si="8"/>
        <v>100</v>
      </c>
      <c r="H13" s="113">
        <f t="shared" si="1"/>
        <v>0</v>
      </c>
      <c r="I13" s="115">
        <f t="shared" si="2"/>
        <v>100</v>
      </c>
      <c r="J13" s="125"/>
      <c r="K13" s="62">
        <v>1</v>
      </c>
      <c r="L13" s="63">
        <v>43.72</v>
      </c>
      <c r="M13" s="113">
        <f t="shared" si="3"/>
        <v>4.2772186642268988</v>
      </c>
      <c r="N13" s="114">
        <f t="shared" si="9"/>
        <v>5</v>
      </c>
      <c r="O13" s="113">
        <f t="shared" si="4"/>
        <v>0</v>
      </c>
      <c r="P13" s="115">
        <f t="shared" si="5"/>
        <v>5</v>
      </c>
      <c r="Q13" s="125">
        <v>3</v>
      </c>
      <c r="R13" s="113">
        <f t="shared" si="6"/>
        <v>43.72</v>
      </c>
      <c r="S13" s="131">
        <f t="shared" si="7"/>
        <v>105</v>
      </c>
      <c r="T13" s="125"/>
    </row>
    <row r="14" spans="1:20" ht="19.5" customHeight="1" x14ac:dyDescent="0.2">
      <c r="A14" s="93">
        <v>25</v>
      </c>
      <c r="B14" s="94" t="s">
        <v>80</v>
      </c>
      <c r="C14" s="94" t="s">
        <v>81</v>
      </c>
      <c r="D14" s="95" t="s">
        <v>27</v>
      </c>
      <c r="E14" s="96"/>
      <c r="F14" s="116" t="e">
        <f t="shared" si="0"/>
        <v>#DIV/0!</v>
      </c>
      <c r="G14" s="236">
        <f t="shared" si="8"/>
        <v>100</v>
      </c>
      <c r="H14" s="116">
        <f t="shared" si="1"/>
        <v>0</v>
      </c>
      <c r="I14" s="117">
        <f t="shared" si="2"/>
        <v>100</v>
      </c>
      <c r="J14" s="126"/>
      <c r="K14" s="95"/>
      <c r="L14" s="96">
        <v>43.72</v>
      </c>
      <c r="M14" s="116">
        <f t="shared" si="3"/>
        <v>4.2772186642268988</v>
      </c>
      <c r="N14" s="236">
        <f t="shared" si="9"/>
        <v>0</v>
      </c>
      <c r="O14" s="116">
        <f t="shared" si="4"/>
        <v>0</v>
      </c>
      <c r="P14" s="117">
        <f t="shared" si="5"/>
        <v>0</v>
      </c>
      <c r="Q14" s="126">
        <v>2</v>
      </c>
      <c r="R14" s="116">
        <f t="shared" si="6"/>
        <v>43.72</v>
      </c>
      <c r="S14" s="132">
        <f t="shared" si="7"/>
        <v>100</v>
      </c>
      <c r="T14" s="126">
        <v>3</v>
      </c>
    </row>
    <row r="15" spans="1:20" ht="19.5" customHeight="1" x14ac:dyDescent="0.2">
      <c r="A15" s="105"/>
      <c r="B15" s="106" t="s">
        <v>42</v>
      </c>
      <c r="C15" s="107"/>
      <c r="D15" s="108"/>
      <c r="E15" s="107"/>
      <c r="F15" s="118"/>
      <c r="G15" s="118"/>
      <c r="H15" s="118"/>
      <c r="I15" s="118"/>
      <c r="J15" s="127"/>
      <c r="K15" s="108"/>
      <c r="L15" s="107"/>
      <c r="M15" s="118"/>
      <c r="N15" s="118"/>
      <c r="O15" s="118"/>
      <c r="P15" s="118"/>
      <c r="Q15" s="127"/>
      <c r="R15" s="118"/>
      <c r="S15" s="118"/>
      <c r="T15" s="130"/>
    </row>
    <row r="16" spans="1:20" ht="19.5" customHeight="1" x14ac:dyDescent="0.2">
      <c r="A16" s="99">
        <v>26</v>
      </c>
      <c r="B16" s="100" t="s">
        <v>83</v>
      </c>
      <c r="C16" s="100" t="s">
        <v>84</v>
      </c>
      <c r="D16" s="101"/>
      <c r="E16" s="102">
        <v>37.44</v>
      </c>
      <c r="F16" s="119">
        <f t="shared" ref="F16:F17" si="10">$E$5/E16</f>
        <v>4.9946581196581201</v>
      </c>
      <c r="G16" s="120">
        <f>IF(OR(D16="diskv.",D16="n"),100,5*D16)</f>
        <v>0</v>
      </c>
      <c r="H16" s="119">
        <f t="shared" ref="H16:H17" si="11">IF(E16="-","-",(IF(E16&gt;I$6,"diskv.",IF(E16&gt;G$6,E16-G$6,0))))</f>
        <v>0</v>
      </c>
      <c r="I16" s="121">
        <f t="shared" ref="I16:I17" si="12">IF(OR(D16="diskv.",D16="ns",G16="diskv."),100,G16+H16)</f>
        <v>0</v>
      </c>
      <c r="J16" s="128">
        <v>1</v>
      </c>
      <c r="K16" s="101" t="s">
        <v>27</v>
      </c>
      <c r="L16" s="102"/>
      <c r="M16" s="119" t="e">
        <f t="shared" ref="M16:M17" si="13">$E$5/L16</f>
        <v>#DIV/0!</v>
      </c>
      <c r="N16" s="120">
        <f>IF(OR(K16="diskv.",K16="n"),100,5*K16)</f>
        <v>100</v>
      </c>
      <c r="O16" s="119">
        <f t="shared" ref="O16:O17" si="14">IF(L16="-","-",(IF(L16&gt;P$6,"diskv.",IF(L16&gt;N$6,L16-N$6,0))))</f>
        <v>0</v>
      </c>
      <c r="P16" s="121">
        <f t="shared" ref="P16:P17" si="15">IF(OR(K16="diskv.",K16="ns",N16="diskv."),100,N16+O16)</f>
        <v>100</v>
      </c>
      <c r="Q16" s="128"/>
      <c r="R16" s="119">
        <f t="shared" ref="R16:R17" si="16">E16+L16</f>
        <v>37.44</v>
      </c>
      <c r="S16" s="133">
        <f t="shared" ref="S16:S17" si="17">I16+P16</f>
        <v>100</v>
      </c>
      <c r="T16" s="128">
        <v>2</v>
      </c>
    </row>
    <row r="17" spans="1:20" ht="19.5" customHeight="1" x14ac:dyDescent="0.2">
      <c r="A17" s="93">
        <v>27</v>
      </c>
      <c r="B17" s="109" t="s">
        <v>85</v>
      </c>
      <c r="C17" s="109" t="s">
        <v>86</v>
      </c>
      <c r="D17" s="95"/>
      <c r="E17" s="96">
        <v>45.93</v>
      </c>
      <c r="F17" s="116">
        <f t="shared" si="10"/>
        <v>4.0714130198127583</v>
      </c>
      <c r="G17" s="236">
        <f>IF(OR(D17="diskv.",D17="n"),100,5*D17)</f>
        <v>0</v>
      </c>
      <c r="H17" s="116">
        <f t="shared" si="11"/>
        <v>0</v>
      </c>
      <c r="I17" s="117">
        <f t="shared" si="12"/>
        <v>0</v>
      </c>
      <c r="J17" s="126">
        <v>2</v>
      </c>
      <c r="K17" s="95"/>
      <c r="L17" s="96">
        <v>43.33</v>
      </c>
      <c r="M17" s="116">
        <f t="shared" si="13"/>
        <v>4.3157165935841224</v>
      </c>
      <c r="N17" s="236">
        <f>IF(OR(K17="diskv.",K17="n"),100,5*K17)</f>
        <v>0</v>
      </c>
      <c r="O17" s="116">
        <f t="shared" si="14"/>
        <v>0</v>
      </c>
      <c r="P17" s="117">
        <f t="shared" si="15"/>
        <v>0</v>
      </c>
      <c r="Q17" s="126">
        <v>1</v>
      </c>
      <c r="R17" s="116">
        <f t="shared" si="16"/>
        <v>89.259999999999991</v>
      </c>
      <c r="S17" s="132">
        <f t="shared" si="17"/>
        <v>0</v>
      </c>
      <c r="T17" s="126">
        <v>1</v>
      </c>
    </row>
    <row r="18" spans="1:20" ht="19.5" customHeight="1" x14ac:dyDescent="0.2">
      <c r="A18" s="112"/>
      <c r="B18" s="106" t="s">
        <v>55</v>
      </c>
      <c r="C18" s="107"/>
      <c r="D18" s="108"/>
      <c r="E18" s="107"/>
      <c r="F18" s="118"/>
      <c r="G18" s="118"/>
      <c r="H18" s="118"/>
      <c r="I18" s="118"/>
      <c r="J18" s="127"/>
      <c r="K18" s="108"/>
      <c r="L18" s="107"/>
      <c r="M18" s="118"/>
      <c r="N18" s="118"/>
      <c r="O18" s="118"/>
      <c r="P18" s="118"/>
      <c r="Q18" s="127"/>
      <c r="R18" s="118"/>
      <c r="S18" s="118"/>
      <c r="T18" s="130"/>
    </row>
    <row r="19" spans="1:20" ht="19.5" customHeight="1" x14ac:dyDescent="0.2">
      <c r="A19" s="99">
        <v>29</v>
      </c>
      <c r="B19" s="100" t="s">
        <v>58</v>
      </c>
      <c r="C19" s="100" t="s">
        <v>87</v>
      </c>
      <c r="D19" s="110" t="s">
        <v>27</v>
      </c>
      <c r="E19" s="111"/>
      <c r="F19" s="122" t="e">
        <f>$E$5/E19</f>
        <v>#DIV/0!</v>
      </c>
      <c r="G19" s="120">
        <f>IF(OR(D19="diskv.",D19="n"),100,5*D19)</f>
        <v>100</v>
      </c>
      <c r="H19" s="119">
        <f>IF(E19="-","-",(IF(E19&gt;I$6,"diskv.",IF(E19&gt;G$6,E19-G$6,0))))</f>
        <v>0</v>
      </c>
      <c r="I19" s="121">
        <f>IF(OR(D19="diskv.",D19="ns",G19="diskv."),100,G19+H19)</f>
        <v>100</v>
      </c>
      <c r="J19" s="129"/>
      <c r="K19" s="101">
        <v>5</v>
      </c>
      <c r="L19" s="102">
        <v>34.4</v>
      </c>
      <c r="M19" s="119">
        <f>$E$5/L19</f>
        <v>5.4360465116279073</v>
      </c>
      <c r="N19" s="120">
        <f>IF(OR(K19="diskv.",K19="n"),100,5*K19)</f>
        <v>25</v>
      </c>
      <c r="O19" s="119">
        <f>IF(L19="-","-",(IF(L19&gt;P$6,"diskv.",IF(L19&gt;N$6,L19-N$6,0))))</f>
        <v>0</v>
      </c>
      <c r="P19" s="121">
        <f>IF(OR(K19="diskv.",K19="ns",N19="diskv."),100,N19+O19)</f>
        <v>25</v>
      </c>
      <c r="Q19" s="129">
        <v>2</v>
      </c>
      <c r="R19" s="119">
        <f>E19+L19</f>
        <v>34.4</v>
      </c>
      <c r="S19" s="119">
        <f>I19+P19</f>
        <v>125</v>
      </c>
      <c r="T19" s="128">
        <v>3</v>
      </c>
    </row>
    <row r="20" spans="1:20" ht="19.5" customHeight="1" x14ac:dyDescent="0.2">
      <c r="A20" s="4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</row>
    <row r="21" spans="1:20" ht="19.5" customHeight="1" x14ac:dyDescent="0.2">
      <c r="A21" s="4"/>
      <c r="B21" s="1" t="s">
        <v>66</v>
      </c>
      <c r="C21" s="1">
        <v>10</v>
      </c>
      <c r="D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</row>
    <row r="22" spans="1:20" ht="19.5" customHeight="1" x14ac:dyDescent="0.2">
      <c r="A22" s="4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</row>
    <row r="23" spans="1:20" ht="19.5" customHeight="1" x14ac:dyDescent="0.2">
      <c r="A23" s="4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</row>
    <row r="24" spans="1:20" ht="19.5" customHeight="1" x14ac:dyDescent="0.2">
      <c r="A24" s="4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</row>
    <row r="25" spans="1:20" ht="19.5" customHeight="1" x14ac:dyDescent="0.2">
      <c r="A25" s="4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</row>
    <row r="26" spans="1:20" ht="19.5" customHeight="1" x14ac:dyDescent="0.2">
      <c r="A26" s="4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</row>
    <row r="27" spans="1:20" ht="19.5" customHeight="1" x14ac:dyDescent="0.2">
      <c r="A27" s="4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</row>
    <row r="28" spans="1:20" ht="19.5" customHeight="1" x14ac:dyDescent="0.2">
      <c r="A28" s="4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</row>
    <row r="29" spans="1:20" ht="19.5" customHeight="1" x14ac:dyDescent="0.2">
      <c r="A29" s="4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</row>
    <row r="30" spans="1:20" ht="19.5" customHeight="1" x14ac:dyDescent="0.2">
      <c r="A30" s="4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</row>
    <row r="31" spans="1:20" ht="19.5" customHeight="1" x14ac:dyDescent="0.2">
      <c r="A31" s="4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</row>
    <row r="32" spans="1:20" ht="19.5" customHeight="1" x14ac:dyDescent="0.2">
      <c r="A32" s="4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</row>
    <row r="33" spans="1:20" ht="19.5" customHeight="1" x14ac:dyDescent="0.2">
      <c r="A33" s="4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</row>
    <row r="34" spans="1:20" ht="19.5" customHeight="1" x14ac:dyDescent="0.2">
      <c r="A34" s="4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</row>
    <row r="35" spans="1:20" ht="19.5" customHeight="1" x14ac:dyDescent="0.2">
      <c r="A35" s="4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</row>
    <row r="36" spans="1:20" ht="19.5" customHeight="1" x14ac:dyDescent="0.2">
      <c r="A36" s="4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</row>
    <row r="37" spans="1:20" ht="19.5" customHeight="1" x14ac:dyDescent="0.2">
      <c r="A37" s="4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</row>
    <row r="38" spans="1:20" ht="19.5" customHeight="1" x14ac:dyDescent="0.2">
      <c r="A38" s="4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</row>
    <row r="39" spans="1:20" ht="19.5" customHeight="1" x14ac:dyDescent="0.2">
      <c r="A39" s="4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</row>
    <row r="40" spans="1:20" ht="19.5" customHeight="1" x14ac:dyDescent="0.2">
      <c r="A40" s="4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</row>
    <row r="41" spans="1:20" ht="19.5" customHeight="1" x14ac:dyDescent="0.2">
      <c r="A41" s="4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</row>
    <row r="42" spans="1:20" ht="19.5" customHeight="1" x14ac:dyDescent="0.2">
      <c r="A42" s="4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</row>
    <row r="43" spans="1:20" ht="19.5" customHeight="1" x14ac:dyDescent="0.2">
      <c r="A43" s="4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</row>
    <row r="44" spans="1:20" ht="19.5" customHeight="1" x14ac:dyDescent="0.2">
      <c r="A44" s="4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</row>
    <row r="45" spans="1:20" ht="19.5" customHeight="1" x14ac:dyDescent="0.2">
      <c r="A45" s="4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</row>
    <row r="46" spans="1:20" ht="19.5" customHeight="1" x14ac:dyDescent="0.2">
      <c r="A46" s="4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</row>
    <row r="47" spans="1:20" ht="19.5" customHeight="1" x14ac:dyDescent="0.2">
      <c r="A47" s="4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</row>
    <row r="48" spans="1:20" ht="19.5" customHeight="1" x14ac:dyDescent="0.2">
      <c r="A48" s="4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</row>
    <row r="49" spans="1:20" ht="19.5" customHeight="1" x14ac:dyDescent="0.2">
      <c r="A49" s="4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</row>
    <row r="50" spans="1:20" ht="19.5" customHeight="1" x14ac:dyDescent="0.2">
      <c r="A50" s="4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</row>
    <row r="51" spans="1:20" ht="19.5" customHeight="1" x14ac:dyDescent="0.2">
      <c r="A51" s="4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</row>
    <row r="52" spans="1:20" ht="19.5" customHeight="1" x14ac:dyDescent="0.2">
      <c r="A52" s="4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</row>
    <row r="53" spans="1:20" ht="19.5" customHeight="1" x14ac:dyDescent="0.2">
      <c r="A53" s="4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</row>
    <row r="54" spans="1:20" ht="19.5" customHeight="1" x14ac:dyDescent="0.2">
      <c r="A54" s="4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</row>
    <row r="55" spans="1:20" ht="19.5" customHeight="1" x14ac:dyDescent="0.2">
      <c r="A55" s="4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</row>
    <row r="56" spans="1:20" ht="19.5" customHeight="1" x14ac:dyDescent="0.2">
      <c r="A56" s="4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</row>
    <row r="57" spans="1:20" ht="19.5" customHeight="1" x14ac:dyDescent="0.2">
      <c r="A57" s="4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</row>
    <row r="58" spans="1:20" ht="19.5" customHeight="1" x14ac:dyDescent="0.2">
      <c r="A58" s="4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</row>
    <row r="59" spans="1:20" ht="19.5" customHeight="1" x14ac:dyDescent="0.2">
      <c r="A59" s="4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</row>
    <row r="60" spans="1:20" ht="19.5" customHeight="1" x14ac:dyDescent="0.2">
      <c r="A60" s="4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</row>
    <row r="61" spans="1:20" ht="19.5" customHeight="1" x14ac:dyDescent="0.2">
      <c r="A61" s="4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</row>
    <row r="62" spans="1:20" ht="19.5" customHeight="1" x14ac:dyDescent="0.2">
      <c r="A62" s="4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</row>
    <row r="63" spans="1:20" ht="19.5" customHeight="1" x14ac:dyDescent="0.2">
      <c r="A63" s="4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</row>
    <row r="64" spans="1:20" ht="19.5" customHeight="1" x14ac:dyDescent="0.2">
      <c r="A64" s="4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</row>
    <row r="65" spans="1:20" ht="19.5" customHeight="1" x14ac:dyDescent="0.2">
      <c r="A65" s="4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</row>
    <row r="66" spans="1:20" ht="19.5" customHeight="1" x14ac:dyDescent="0.2">
      <c r="A66" s="4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</row>
    <row r="67" spans="1:20" ht="19.5" customHeight="1" x14ac:dyDescent="0.2">
      <c r="A67" s="4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</row>
    <row r="68" spans="1:20" ht="19.5" customHeight="1" x14ac:dyDescent="0.2">
      <c r="A68" s="4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</row>
    <row r="69" spans="1:20" ht="19.5" customHeight="1" x14ac:dyDescent="0.2">
      <c r="A69" s="4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</row>
    <row r="70" spans="1:20" ht="19.5" customHeight="1" x14ac:dyDescent="0.2">
      <c r="A70" s="4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</row>
    <row r="71" spans="1:20" ht="19.5" customHeight="1" x14ac:dyDescent="0.2">
      <c r="A71" s="4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</row>
    <row r="72" spans="1:20" ht="19.5" customHeight="1" x14ac:dyDescent="0.2">
      <c r="A72" s="4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</row>
    <row r="73" spans="1:20" ht="19.5" customHeight="1" x14ac:dyDescent="0.2">
      <c r="A73" s="4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</row>
    <row r="74" spans="1:20" ht="19.5" customHeight="1" x14ac:dyDescent="0.2">
      <c r="A74" s="4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</row>
    <row r="75" spans="1:20" ht="19.5" customHeight="1" x14ac:dyDescent="0.2">
      <c r="A75" s="4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</row>
    <row r="76" spans="1:20" ht="19.5" customHeight="1" x14ac:dyDescent="0.2">
      <c r="A76" s="4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</row>
    <row r="77" spans="1:20" ht="19.5" customHeight="1" x14ac:dyDescent="0.2">
      <c r="A77" s="4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</row>
    <row r="78" spans="1:20" ht="19.5" customHeight="1" x14ac:dyDescent="0.2">
      <c r="A78" s="4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</row>
    <row r="79" spans="1:20" ht="19.5" customHeight="1" x14ac:dyDescent="0.2">
      <c r="A79" s="4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</row>
    <row r="80" spans="1:20" ht="19.5" customHeight="1" x14ac:dyDescent="0.2">
      <c r="A80" s="4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</row>
    <row r="81" spans="1:20" ht="19.5" customHeight="1" x14ac:dyDescent="0.2">
      <c r="A81" s="4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</row>
    <row r="82" spans="1:20" ht="19.5" customHeight="1" x14ac:dyDescent="0.2">
      <c r="A82" s="4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</row>
    <row r="83" spans="1:20" ht="19.5" customHeight="1" x14ac:dyDescent="0.2">
      <c r="A83" s="4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</row>
    <row r="84" spans="1:20" ht="19.5" customHeight="1" x14ac:dyDescent="0.2">
      <c r="A84" s="4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</row>
    <row r="85" spans="1:20" ht="19.5" customHeight="1" x14ac:dyDescent="0.2">
      <c r="A85" s="4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</row>
    <row r="86" spans="1:20" ht="19.5" customHeight="1" x14ac:dyDescent="0.2">
      <c r="A86" s="4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</row>
    <row r="87" spans="1:20" ht="19.5" customHeight="1" x14ac:dyDescent="0.2">
      <c r="A87" s="4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</row>
    <row r="88" spans="1:20" ht="19.5" customHeight="1" x14ac:dyDescent="0.2">
      <c r="A88" s="4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</row>
    <row r="89" spans="1:20" ht="19.5" customHeight="1" x14ac:dyDescent="0.2">
      <c r="A89" s="4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</row>
    <row r="90" spans="1:20" ht="19.5" customHeight="1" x14ac:dyDescent="0.2">
      <c r="A90" s="4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</row>
    <row r="91" spans="1:20" ht="19.5" customHeight="1" x14ac:dyDescent="0.2">
      <c r="A91" s="4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</row>
    <row r="92" spans="1:20" ht="19.5" customHeight="1" x14ac:dyDescent="0.2">
      <c r="A92" s="4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</row>
    <row r="93" spans="1:20" ht="19.5" customHeight="1" x14ac:dyDescent="0.2">
      <c r="A93" s="4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</row>
    <row r="94" spans="1:20" ht="19.5" customHeight="1" x14ac:dyDescent="0.2">
      <c r="A94" s="4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</row>
    <row r="95" spans="1:20" ht="19.5" customHeight="1" x14ac:dyDescent="0.2">
      <c r="A95" s="4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</row>
    <row r="96" spans="1:20" ht="19.5" customHeight="1" x14ac:dyDescent="0.2">
      <c r="A96" s="4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</row>
    <row r="97" spans="1:20" ht="19.5" customHeight="1" x14ac:dyDescent="0.2">
      <c r="A97" s="4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</row>
    <row r="98" spans="1:20" ht="19.5" customHeight="1" x14ac:dyDescent="0.2">
      <c r="A98" s="4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</row>
    <row r="99" spans="1:20" ht="19.5" customHeight="1" x14ac:dyDescent="0.2">
      <c r="A99" s="4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</row>
    <row r="100" spans="1:20" ht="19.5" customHeight="1" x14ac:dyDescent="0.2">
      <c r="A100" s="4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</row>
    <row r="101" spans="1:20" ht="19.5" customHeight="1" x14ac:dyDescent="0.2">
      <c r="A101" s="4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</row>
    <row r="102" spans="1:20" ht="19.5" customHeight="1" x14ac:dyDescent="0.2">
      <c r="A102" s="4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</row>
    <row r="103" spans="1:20" ht="19.5" customHeight="1" x14ac:dyDescent="0.2">
      <c r="A103" s="4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</row>
    <row r="104" spans="1:20" ht="19.5" customHeight="1" x14ac:dyDescent="0.2">
      <c r="A104" s="4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</row>
    <row r="105" spans="1:20" ht="19.5" customHeight="1" x14ac:dyDescent="0.2">
      <c r="A105" s="4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</row>
    <row r="106" spans="1:20" ht="19.5" customHeight="1" x14ac:dyDescent="0.2">
      <c r="A106" s="4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</row>
    <row r="107" spans="1:20" ht="19.5" customHeight="1" x14ac:dyDescent="0.2">
      <c r="A107" s="4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</row>
    <row r="108" spans="1:20" ht="19.5" customHeight="1" x14ac:dyDescent="0.2">
      <c r="A108" s="4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</row>
    <row r="109" spans="1:20" ht="19.5" customHeight="1" x14ac:dyDescent="0.2">
      <c r="A109" s="4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</row>
    <row r="110" spans="1:20" ht="19.5" customHeight="1" x14ac:dyDescent="0.2">
      <c r="A110" s="4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</row>
    <row r="111" spans="1:20" ht="19.5" customHeight="1" x14ac:dyDescent="0.2">
      <c r="A111" s="4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</row>
    <row r="112" spans="1:20" ht="19.5" customHeight="1" x14ac:dyDescent="0.2">
      <c r="A112" s="4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</row>
    <row r="113" spans="1:20" ht="19.5" customHeight="1" x14ac:dyDescent="0.2">
      <c r="A113" s="4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</row>
    <row r="114" spans="1:20" ht="19.5" customHeight="1" x14ac:dyDescent="0.2">
      <c r="A114" s="4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</row>
    <row r="115" spans="1:20" ht="19.5" customHeight="1" x14ac:dyDescent="0.2">
      <c r="A115" s="4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</row>
    <row r="116" spans="1:20" ht="19.5" customHeight="1" x14ac:dyDescent="0.2">
      <c r="A116" s="4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</row>
    <row r="117" spans="1:20" ht="19.5" customHeight="1" x14ac:dyDescent="0.2">
      <c r="A117" s="4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</row>
    <row r="118" spans="1:20" ht="19.5" customHeight="1" x14ac:dyDescent="0.2">
      <c r="A118" s="4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</row>
    <row r="119" spans="1:20" ht="19.5" customHeight="1" x14ac:dyDescent="0.2">
      <c r="A119" s="4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</row>
    <row r="120" spans="1:20" ht="19.5" customHeight="1" x14ac:dyDescent="0.2">
      <c r="A120" s="4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</row>
    <row r="121" spans="1:20" ht="19.5" customHeight="1" x14ac:dyDescent="0.2">
      <c r="A121" s="4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</row>
    <row r="122" spans="1:20" ht="19.5" customHeight="1" x14ac:dyDescent="0.2">
      <c r="A122" s="4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</row>
    <row r="123" spans="1:20" ht="19.5" customHeight="1" x14ac:dyDescent="0.2">
      <c r="A123" s="4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</row>
    <row r="124" spans="1:20" ht="19.5" customHeight="1" x14ac:dyDescent="0.2">
      <c r="A124" s="4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</row>
    <row r="125" spans="1:20" ht="19.5" customHeight="1" x14ac:dyDescent="0.2">
      <c r="A125" s="4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</row>
    <row r="126" spans="1:20" ht="19.5" customHeight="1" x14ac:dyDescent="0.2">
      <c r="A126" s="4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</row>
    <row r="127" spans="1:20" ht="19.5" customHeight="1" x14ac:dyDescent="0.2">
      <c r="A127" s="4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</row>
    <row r="128" spans="1:20" ht="19.5" customHeight="1" x14ac:dyDescent="0.2">
      <c r="A128" s="4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</row>
    <row r="129" spans="1:20" ht="19.5" customHeight="1" x14ac:dyDescent="0.2">
      <c r="A129" s="4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</row>
    <row r="130" spans="1:20" ht="19.5" customHeight="1" x14ac:dyDescent="0.2">
      <c r="A130" s="4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</row>
    <row r="131" spans="1:20" ht="19.5" customHeight="1" x14ac:dyDescent="0.2">
      <c r="A131" s="4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</row>
    <row r="132" spans="1:20" ht="19.5" customHeight="1" x14ac:dyDescent="0.2">
      <c r="A132" s="4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</row>
    <row r="133" spans="1:20" ht="19.5" customHeight="1" x14ac:dyDescent="0.2">
      <c r="A133" s="4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</row>
    <row r="134" spans="1:20" ht="19.5" customHeight="1" x14ac:dyDescent="0.2">
      <c r="A134" s="4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</row>
    <row r="135" spans="1:20" ht="19.5" customHeight="1" x14ac:dyDescent="0.2">
      <c r="A135" s="4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</row>
    <row r="136" spans="1:20" ht="19.5" customHeight="1" x14ac:dyDescent="0.2">
      <c r="A136" s="4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</row>
    <row r="137" spans="1:20" ht="19.5" customHeight="1" x14ac:dyDescent="0.2">
      <c r="A137" s="4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</row>
    <row r="138" spans="1:20" ht="19.5" customHeight="1" x14ac:dyDescent="0.2">
      <c r="A138" s="4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</row>
    <row r="139" spans="1:20" ht="19.5" customHeight="1" x14ac:dyDescent="0.2">
      <c r="A139" s="4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</row>
    <row r="140" spans="1:20" ht="19.5" customHeight="1" x14ac:dyDescent="0.2">
      <c r="A140" s="4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</row>
    <row r="141" spans="1:20" ht="19.5" customHeight="1" x14ac:dyDescent="0.2">
      <c r="A141" s="4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</row>
    <row r="142" spans="1:20" ht="19.5" customHeight="1" x14ac:dyDescent="0.2">
      <c r="A142" s="4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</row>
    <row r="143" spans="1:20" ht="19.5" customHeight="1" x14ac:dyDescent="0.2">
      <c r="A143" s="4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</row>
    <row r="144" spans="1:20" ht="19.5" customHeight="1" x14ac:dyDescent="0.2">
      <c r="A144" s="4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</row>
    <row r="145" spans="1:20" ht="19.5" customHeight="1" x14ac:dyDescent="0.2">
      <c r="A145" s="4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</row>
    <row r="146" spans="1:20" ht="19.5" customHeight="1" x14ac:dyDescent="0.2">
      <c r="A146" s="4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</row>
    <row r="147" spans="1:20" ht="19.5" customHeight="1" x14ac:dyDescent="0.2">
      <c r="A147" s="4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</row>
    <row r="148" spans="1:20" ht="19.5" customHeight="1" x14ac:dyDescent="0.2">
      <c r="A148" s="4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</row>
    <row r="149" spans="1:20" ht="19.5" customHeight="1" x14ac:dyDescent="0.2">
      <c r="A149" s="4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</row>
    <row r="150" spans="1:20" ht="19.5" customHeight="1" x14ac:dyDescent="0.2">
      <c r="A150" s="4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</row>
    <row r="151" spans="1:20" ht="19.5" customHeight="1" x14ac:dyDescent="0.2">
      <c r="A151" s="4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</row>
    <row r="152" spans="1:20" ht="19.5" customHeight="1" x14ac:dyDescent="0.2">
      <c r="A152" s="4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</row>
    <row r="153" spans="1:20" ht="19.5" customHeight="1" x14ac:dyDescent="0.2">
      <c r="A153" s="4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</row>
    <row r="154" spans="1:20" ht="19.5" customHeight="1" x14ac:dyDescent="0.2">
      <c r="A154" s="4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</row>
    <row r="155" spans="1:20" ht="19.5" customHeight="1" x14ac:dyDescent="0.2">
      <c r="A155" s="4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</row>
    <row r="156" spans="1:20" ht="19.5" customHeight="1" x14ac:dyDescent="0.2">
      <c r="A156" s="4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</row>
    <row r="157" spans="1:20" ht="19.5" customHeight="1" x14ac:dyDescent="0.2">
      <c r="A157" s="4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</row>
    <row r="158" spans="1:20" ht="19.5" customHeight="1" x14ac:dyDescent="0.2">
      <c r="A158" s="4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</row>
    <row r="159" spans="1:20" ht="19.5" customHeight="1" x14ac:dyDescent="0.2">
      <c r="A159" s="4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</row>
    <row r="160" spans="1:20" ht="19.5" customHeight="1" x14ac:dyDescent="0.2">
      <c r="A160" s="4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</row>
    <row r="161" spans="1:20" ht="19.5" customHeight="1" x14ac:dyDescent="0.2">
      <c r="A161" s="4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</row>
    <row r="162" spans="1:20" ht="19.5" customHeight="1" x14ac:dyDescent="0.2">
      <c r="A162" s="4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</row>
    <row r="163" spans="1:20" ht="19.5" customHeight="1" x14ac:dyDescent="0.2">
      <c r="A163" s="4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</row>
    <row r="164" spans="1:20" ht="19.5" customHeight="1" x14ac:dyDescent="0.2">
      <c r="A164" s="4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</row>
    <row r="165" spans="1:20" ht="19.5" customHeight="1" x14ac:dyDescent="0.2">
      <c r="A165" s="4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</row>
    <row r="166" spans="1:20" ht="19.5" customHeight="1" x14ac:dyDescent="0.2">
      <c r="A166" s="4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</row>
    <row r="167" spans="1:20" ht="19.5" customHeight="1" x14ac:dyDescent="0.2">
      <c r="A167" s="4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</row>
    <row r="168" spans="1:20" ht="19.5" customHeight="1" x14ac:dyDescent="0.2">
      <c r="A168" s="4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</row>
    <row r="169" spans="1:20" ht="19.5" customHeight="1" x14ac:dyDescent="0.2">
      <c r="A169" s="4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</row>
    <row r="170" spans="1:20" ht="19.5" customHeight="1" x14ac:dyDescent="0.2">
      <c r="A170" s="4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</row>
    <row r="171" spans="1:20" ht="19.5" customHeight="1" x14ac:dyDescent="0.2">
      <c r="A171" s="4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</row>
    <row r="172" spans="1:20" ht="19.5" customHeight="1" x14ac:dyDescent="0.2">
      <c r="A172" s="4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</row>
    <row r="173" spans="1:20" ht="19.5" customHeight="1" x14ac:dyDescent="0.2">
      <c r="A173" s="4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</row>
    <row r="174" spans="1:20" ht="19.5" customHeight="1" x14ac:dyDescent="0.2">
      <c r="A174" s="4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</row>
    <row r="175" spans="1:20" ht="19.5" customHeight="1" x14ac:dyDescent="0.2">
      <c r="A175" s="4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</row>
    <row r="176" spans="1:20" ht="19.5" customHeight="1" x14ac:dyDescent="0.2">
      <c r="A176" s="4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</row>
    <row r="177" spans="1:20" ht="19.5" customHeight="1" x14ac:dyDescent="0.2">
      <c r="A177" s="4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</row>
    <row r="178" spans="1:20" ht="19.5" customHeight="1" x14ac:dyDescent="0.2">
      <c r="A178" s="4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</row>
    <row r="179" spans="1:20" ht="19.5" customHeight="1" x14ac:dyDescent="0.2">
      <c r="A179" s="4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</row>
    <row r="180" spans="1:20" ht="19.5" customHeight="1" x14ac:dyDescent="0.2">
      <c r="A180" s="4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</row>
    <row r="181" spans="1:20" ht="19.5" customHeight="1" x14ac:dyDescent="0.2">
      <c r="A181" s="4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</row>
    <row r="182" spans="1:20" ht="19.5" customHeight="1" x14ac:dyDescent="0.2">
      <c r="A182" s="4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</row>
    <row r="183" spans="1:20" ht="19.5" customHeight="1" x14ac:dyDescent="0.2">
      <c r="A183" s="4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</row>
    <row r="184" spans="1:20" ht="19.5" customHeight="1" x14ac:dyDescent="0.2">
      <c r="A184" s="4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</row>
    <row r="185" spans="1:20" ht="19.5" customHeight="1" x14ac:dyDescent="0.2">
      <c r="A185" s="4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</row>
    <row r="186" spans="1:20" ht="19.5" customHeight="1" x14ac:dyDescent="0.2">
      <c r="A186" s="4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</row>
    <row r="187" spans="1:20" ht="19.5" customHeight="1" x14ac:dyDescent="0.2">
      <c r="A187" s="4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</row>
    <row r="188" spans="1:20" ht="19.5" customHeight="1" x14ac:dyDescent="0.2">
      <c r="A188" s="4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</row>
    <row r="189" spans="1:20" ht="19.5" customHeight="1" x14ac:dyDescent="0.2">
      <c r="A189" s="4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</row>
    <row r="190" spans="1:20" ht="19.5" customHeight="1" x14ac:dyDescent="0.2">
      <c r="A190" s="4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</row>
    <row r="191" spans="1:20" ht="19.5" customHeight="1" x14ac:dyDescent="0.2">
      <c r="A191" s="4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</row>
    <row r="192" spans="1:20" ht="19.5" customHeight="1" x14ac:dyDescent="0.2">
      <c r="A192" s="4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</row>
    <row r="193" spans="1:20" ht="19.5" customHeight="1" x14ac:dyDescent="0.2">
      <c r="A193" s="4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</row>
    <row r="194" spans="1:20" ht="19.5" customHeight="1" x14ac:dyDescent="0.2">
      <c r="A194" s="4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</row>
    <row r="195" spans="1:20" ht="19.5" customHeight="1" x14ac:dyDescent="0.2">
      <c r="A195" s="4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</row>
    <row r="196" spans="1:20" ht="19.5" customHeight="1" x14ac:dyDescent="0.2">
      <c r="A196" s="4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</row>
    <row r="197" spans="1:20" ht="19.5" customHeight="1" x14ac:dyDescent="0.2">
      <c r="A197" s="4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</row>
    <row r="198" spans="1:20" ht="19.5" customHeight="1" x14ac:dyDescent="0.2">
      <c r="A198" s="4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</row>
    <row r="199" spans="1:20" ht="19.5" customHeight="1" x14ac:dyDescent="0.2">
      <c r="A199" s="4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</row>
    <row r="200" spans="1:20" ht="19.5" customHeight="1" x14ac:dyDescent="0.2">
      <c r="A200" s="4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</row>
    <row r="201" spans="1:20" ht="19.5" customHeight="1" x14ac:dyDescent="0.2">
      <c r="A201" s="4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</row>
    <row r="202" spans="1:20" ht="19.5" customHeight="1" x14ac:dyDescent="0.2">
      <c r="A202" s="4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</row>
    <row r="203" spans="1:20" ht="19.5" customHeight="1" x14ac:dyDescent="0.2">
      <c r="A203" s="4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</row>
    <row r="204" spans="1:20" ht="19.5" customHeight="1" x14ac:dyDescent="0.2">
      <c r="A204" s="4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</row>
    <row r="205" spans="1:20" ht="19.5" customHeight="1" x14ac:dyDescent="0.2">
      <c r="A205" s="4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</row>
    <row r="206" spans="1:20" ht="19.5" customHeight="1" x14ac:dyDescent="0.2">
      <c r="A206" s="4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</row>
    <row r="207" spans="1:20" ht="19.5" customHeight="1" x14ac:dyDescent="0.2">
      <c r="A207" s="4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</row>
    <row r="208" spans="1:20" ht="19.5" customHeight="1" x14ac:dyDescent="0.2">
      <c r="A208" s="4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</row>
    <row r="209" spans="1:20" ht="19.5" customHeight="1" x14ac:dyDescent="0.2">
      <c r="A209" s="4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</row>
    <row r="210" spans="1:20" ht="19.5" customHeight="1" x14ac:dyDescent="0.2">
      <c r="A210" s="4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</row>
    <row r="211" spans="1:20" ht="19.5" customHeight="1" x14ac:dyDescent="0.2">
      <c r="A211" s="4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</row>
    <row r="212" spans="1:20" ht="19.5" customHeight="1" x14ac:dyDescent="0.2">
      <c r="A212" s="4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</row>
    <row r="213" spans="1:20" ht="19.5" customHeight="1" x14ac:dyDescent="0.2">
      <c r="A213" s="4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</row>
    <row r="214" spans="1:20" ht="19.5" customHeight="1" x14ac:dyDescent="0.2">
      <c r="A214" s="4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</row>
    <row r="215" spans="1:20" ht="19.5" customHeight="1" x14ac:dyDescent="0.2">
      <c r="A215" s="4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</row>
    <row r="216" spans="1:20" ht="19.5" customHeight="1" x14ac:dyDescent="0.2">
      <c r="A216" s="4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</row>
    <row r="217" spans="1:20" ht="19.5" customHeight="1" x14ac:dyDescent="0.2">
      <c r="A217" s="4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</row>
    <row r="218" spans="1:20" ht="19.5" customHeight="1" x14ac:dyDescent="0.2">
      <c r="A218" s="4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</row>
    <row r="219" spans="1:20" ht="19.5" customHeight="1" x14ac:dyDescent="0.2">
      <c r="A219" s="4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</row>
    <row r="220" spans="1:20" ht="19.5" customHeight="1" x14ac:dyDescent="0.2">
      <c r="A220" s="4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</row>
    <row r="221" spans="1:20" ht="19.5" customHeight="1" x14ac:dyDescent="0.2">
      <c r="A221" s="4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</row>
    <row r="222" spans="1:20" ht="15.75" customHeight="1" x14ac:dyDescent="0.2"/>
    <row r="223" spans="1:20" ht="15.75" customHeight="1" x14ac:dyDescent="0.2"/>
    <row r="224" spans="1:20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16">
    <mergeCell ref="A6:A8"/>
    <mergeCell ref="B7:B8"/>
    <mergeCell ref="D7:D8"/>
    <mergeCell ref="E7:E8"/>
    <mergeCell ref="J6:J8"/>
    <mergeCell ref="S7:S8"/>
    <mergeCell ref="K5:L5"/>
    <mergeCell ref="B6:C6"/>
    <mergeCell ref="Q6:Q8"/>
    <mergeCell ref="R6:S6"/>
    <mergeCell ref="T6:T8"/>
    <mergeCell ref="L7:L8"/>
    <mergeCell ref="K7:K8"/>
    <mergeCell ref="G7:I7"/>
    <mergeCell ref="N7:P7"/>
    <mergeCell ref="R7:R8"/>
  </mergeCells>
  <pageMargins left="0.25" right="0.25" top="0.75" bottom="0.75" header="0" footer="0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000"/>
  <sheetViews>
    <sheetView topLeftCell="A17" workbookViewId="0">
      <selection activeCell="V15" sqref="V15"/>
    </sheetView>
  </sheetViews>
  <sheetFormatPr defaultColWidth="14.42578125" defaultRowHeight="15" customHeight="1" x14ac:dyDescent="0.2"/>
  <cols>
    <col min="1" max="1" width="4.7109375" customWidth="1"/>
    <col min="2" max="2" width="17.7109375" customWidth="1"/>
    <col min="3" max="3" width="13" customWidth="1"/>
    <col min="4" max="4" width="7.5703125" customWidth="1"/>
    <col min="5" max="5" width="10.140625" customWidth="1"/>
    <col min="6" max="6" width="13" customWidth="1"/>
    <col min="7" max="8" width="11.140625" customWidth="1"/>
    <col min="9" max="9" width="10.5703125" customWidth="1"/>
    <col min="10" max="10" width="5.140625" customWidth="1"/>
    <col min="11" max="11" width="9.85546875" customWidth="1"/>
    <col min="12" max="12" width="10.85546875" customWidth="1"/>
    <col min="13" max="13" width="13" customWidth="1"/>
    <col min="14" max="14" width="14.85546875" customWidth="1"/>
    <col min="15" max="15" width="11.85546875" customWidth="1"/>
    <col min="16" max="16" width="13.85546875" customWidth="1"/>
    <col min="17" max="17" width="6.42578125" customWidth="1"/>
    <col min="18" max="18" width="10.7109375" customWidth="1"/>
    <col min="19" max="19" width="12.5703125" customWidth="1"/>
    <col min="20" max="20" width="7.85546875" customWidth="1"/>
  </cols>
  <sheetData>
    <row r="1" spans="1:20" ht="19.5" customHeight="1" x14ac:dyDescent="0.2">
      <c r="A1" s="1"/>
      <c r="B1" s="1"/>
      <c r="C1" s="1"/>
      <c r="D1" s="1"/>
      <c r="E1" s="1"/>
      <c r="F1" s="1"/>
      <c r="G1" s="1"/>
      <c r="H1" s="1"/>
      <c r="I1" s="1"/>
      <c r="J1" s="6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ht="19.5" customHeight="1" x14ac:dyDescent="0.3">
      <c r="A2" s="1"/>
      <c r="B2" s="136" t="s">
        <v>88</v>
      </c>
      <c r="C2" s="135">
        <v>44422</v>
      </c>
      <c r="D2" s="137"/>
      <c r="E2" s="158"/>
      <c r="F2" s="138"/>
      <c r="G2" s="138"/>
      <c r="H2" s="138"/>
      <c r="I2" s="138"/>
      <c r="J2" s="139"/>
      <c r="K2" s="138"/>
      <c r="L2" s="140" t="s">
        <v>1</v>
      </c>
      <c r="M2" s="140"/>
      <c r="N2" s="138" t="s">
        <v>2</v>
      </c>
      <c r="O2" s="140"/>
      <c r="P2" s="138"/>
      <c r="Q2" s="139"/>
      <c r="R2" s="134"/>
      <c r="S2" s="134"/>
      <c r="T2" s="1"/>
    </row>
    <row r="3" spans="1:20" ht="19.5" customHeight="1" x14ac:dyDescent="0.2">
      <c r="A3" s="1"/>
      <c r="B3" s="141" t="s">
        <v>3</v>
      </c>
      <c r="C3" s="141"/>
      <c r="D3" s="138"/>
      <c r="E3" s="138"/>
      <c r="F3" s="138"/>
      <c r="G3" s="138"/>
      <c r="H3" s="138"/>
      <c r="I3" s="138"/>
      <c r="J3" s="139"/>
      <c r="K3" s="138"/>
      <c r="L3" s="138"/>
      <c r="M3" s="138"/>
      <c r="N3" s="138"/>
      <c r="O3" s="138"/>
      <c r="P3" s="138"/>
      <c r="Q3" s="139"/>
      <c r="R3" s="134"/>
      <c r="S3" s="134"/>
      <c r="T3" s="1"/>
    </row>
    <row r="4" spans="1:20" ht="19.5" customHeight="1" x14ac:dyDescent="0.2">
      <c r="A4" s="1"/>
      <c r="B4" s="142"/>
      <c r="C4" s="142"/>
      <c r="D4" s="146" t="s">
        <v>4</v>
      </c>
      <c r="E4" s="144"/>
      <c r="F4" s="145"/>
      <c r="G4" s="138"/>
      <c r="H4" s="138"/>
      <c r="I4" s="138"/>
      <c r="J4" s="138"/>
      <c r="K4" s="138"/>
      <c r="L4" s="146" t="s">
        <v>4</v>
      </c>
      <c r="M4" s="144"/>
      <c r="N4" s="145"/>
      <c r="O4" s="138"/>
      <c r="P4" s="138"/>
      <c r="Q4" s="138"/>
      <c r="R4" s="134"/>
      <c r="S4" s="134"/>
      <c r="T4" s="1"/>
    </row>
    <row r="5" spans="1:20" ht="19.5" customHeight="1" x14ac:dyDescent="0.2">
      <c r="A5" s="1"/>
      <c r="B5" s="159"/>
      <c r="C5" s="159"/>
      <c r="D5" s="160" t="s">
        <v>5</v>
      </c>
      <c r="E5" s="149">
        <v>165</v>
      </c>
      <c r="F5" s="161"/>
      <c r="G5" s="139" t="s">
        <v>6</v>
      </c>
      <c r="H5" s="152">
        <v>3.4</v>
      </c>
      <c r="I5" s="162" t="s">
        <v>7</v>
      </c>
      <c r="J5" s="139"/>
      <c r="K5" s="163" t="s">
        <v>5</v>
      </c>
      <c r="L5" s="164"/>
      <c r="M5" s="149">
        <v>173</v>
      </c>
      <c r="N5" s="161" t="s">
        <v>8</v>
      </c>
      <c r="O5" s="139" t="s">
        <v>6</v>
      </c>
      <c r="P5" s="152">
        <v>3.4</v>
      </c>
      <c r="Q5" s="162" t="s">
        <v>7</v>
      </c>
      <c r="R5" s="134"/>
      <c r="S5" s="134"/>
      <c r="T5" s="1"/>
    </row>
    <row r="6" spans="1:20" ht="19.5" customHeight="1" x14ac:dyDescent="0.2">
      <c r="A6" s="203" t="s">
        <v>9</v>
      </c>
      <c r="B6" s="200"/>
      <c r="C6" s="71"/>
      <c r="D6" s="204"/>
      <c r="E6" s="205" t="s">
        <v>10</v>
      </c>
      <c r="F6" s="205"/>
      <c r="G6" s="201">
        <f>E5/H5</f>
        <v>48.529411764705884</v>
      </c>
      <c r="H6" s="205"/>
      <c r="I6" s="201">
        <f>G6*2</f>
        <v>97.058823529411768</v>
      </c>
      <c r="J6" s="202" t="s">
        <v>11</v>
      </c>
      <c r="K6" s="204"/>
      <c r="L6" s="205" t="s">
        <v>10</v>
      </c>
      <c r="M6" s="205"/>
      <c r="N6" s="201">
        <f>M5/P5</f>
        <v>50.882352941176471</v>
      </c>
      <c r="O6" s="205"/>
      <c r="P6" s="201">
        <f>N6*2</f>
        <v>101.76470588235294</v>
      </c>
      <c r="Q6" s="202" t="s">
        <v>11</v>
      </c>
      <c r="R6" s="206" t="s">
        <v>12</v>
      </c>
      <c r="S6" s="71"/>
      <c r="T6" s="202" t="s">
        <v>11</v>
      </c>
    </row>
    <row r="7" spans="1:20" ht="19.5" customHeight="1" x14ac:dyDescent="0.2">
      <c r="A7" s="71"/>
      <c r="B7" s="207" t="s">
        <v>13</v>
      </c>
      <c r="C7" s="202" t="s">
        <v>14</v>
      </c>
      <c r="D7" s="202" t="s">
        <v>15</v>
      </c>
      <c r="E7" s="208" t="s">
        <v>16</v>
      </c>
      <c r="F7" s="209" t="s">
        <v>17</v>
      </c>
      <c r="G7" s="185" t="s">
        <v>18</v>
      </c>
      <c r="H7" s="71"/>
      <c r="I7" s="71"/>
      <c r="J7" s="71"/>
      <c r="K7" s="202" t="s">
        <v>15</v>
      </c>
      <c r="L7" s="208" t="s">
        <v>16</v>
      </c>
      <c r="M7" s="209" t="s">
        <v>17</v>
      </c>
      <c r="N7" s="210" t="s">
        <v>18</v>
      </c>
      <c r="O7" s="211"/>
      <c r="P7" s="212"/>
      <c r="Q7" s="71"/>
      <c r="R7" s="208" t="s">
        <v>19</v>
      </c>
      <c r="S7" s="208" t="s">
        <v>20</v>
      </c>
      <c r="T7" s="71"/>
    </row>
    <row r="8" spans="1:20" ht="19.5" customHeight="1" x14ac:dyDescent="0.2">
      <c r="A8" s="71"/>
      <c r="B8" s="71"/>
      <c r="C8" s="71"/>
      <c r="D8" s="71"/>
      <c r="E8" s="71"/>
      <c r="F8" s="209" t="s">
        <v>7</v>
      </c>
      <c r="G8" s="209" t="s">
        <v>21</v>
      </c>
      <c r="H8" s="209" t="s">
        <v>22</v>
      </c>
      <c r="I8" s="209" t="s">
        <v>23</v>
      </c>
      <c r="J8" s="71"/>
      <c r="K8" s="71"/>
      <c r="L8" s="71"/>
      <c r="M8" s="209" t="s">
        <v>7</v>
      </c>
      <c r="N8" s="209" t="s">
        <v>21</v>
      </c>
      <c r="O8" s="209" t="s">
        <v>22</v>
      </c>
      <c r="P8" s="209" t="s">
        <v>23</v>
      </c>
      <c r="Q8" s="71"/>
      <c r="R8" s="71"/>
      <c r="S8" s="71"/>
      <c r="T8" s="71"/>
    </row>
    <row r="9" spans="1:20" ht="19.5" customHeight="1" x14ac:dyDescent="0.2">
      <c r="A9" s="14"/>
      <c r="B9" s="15" t="s">
        <v>24</v>
      </c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5"/>
      <c r="S9" s="13"/>
      <c r="T9" s="16"/>
    </row>
    <row r="10" spans="1:20" ht="37.5" hidden="1" customHeight="1" x14ac:dyDescent="0.25">
      <c r="A10" s="17">
        <v>37</v>
      </c>
      <c r="B10" s="18"/>
      <c r="C10" s="18"/>
      <c r="D10" s="19"/>
      <c r="E10" s="20"/>
      <c r="F10" s="21" t="e">
        <f t="shared" ref="F10:F17" si="0">$E$5/E10</f>
        <v>#DIV/0!</v>
      </c>
      <c r="G10" s="22">
        <f t="shared" ref="G10:G17" si="1">IF(OR(D10="diskv.",D10="n"),50,5*D10)</f>
        <v>0</v>
      </c>
      <c r="H10" s="21">
        <f t="shared" ref="H10:H17" si="2">IF(E10="-","-",(IF(E10&gt;I$6,"diskv.",IF(E10&gt;G$6,E10-G$6,0))))</f>
        <v>0</v>
      </c>
      <c r="I10" s="23">
        <f t="shared" ref="I10:I32" si="3">IF(OR(D10="diskv.",D10="ns",G10="diskv."),100,G10+H10)</f>
        <v>0</v>
      </c>
      <c r="J10" s="24"/>
      <c r="K10" s="22"/>
      <c r="L10" s="21"/>
      <c r="M10" s="21" t="e">
        <f t="shared" ref="M10:M17" si="4">$M$5/L10</f>
        <v>#DIV/0!</v>
      </c>
      <c r="N10" s="22">
        <f t="shared" ref="N10:N15" si="5">IF(OR(K10="diskv.",K10="n"),50,5*K10)</f>
        <v>0</v>
      </c>
      <c r="O10" s="21">
        <f t="shared" ref="O10:O15" si="6">IF(L10="-","-",(IF(L10&gt;P$6,"diskv.",IF(L10&gt;N$6,L10-N$6,0))))</f>
        <v>0</v>
      </c>
      <c r="P10" s="23">
        <f t="shared" ref="P10:P15" si="7">IF(OR(K10="diskv.",K10="ns",N10="diskv."),100,N10+O10)</f>
        <v>0</v>
      </c>
      <c r="Q10" s="24"/>
      <c r="R10" s="25">
        <f t="shared" ref="R10:R17" si="8">E10+L10</f>
        <v>0</v>
      </c>
      <c r="S10" s="25">
        <f t="shared" ref="S10:S17" si="9">I10+P10</f>
        <v>0</v>
      </c>
      <c r="T10" s="26"/>
    </row>
    <row r="11" spans="1:20" ht="34.5" customHeight="1" x14ac:dyDescent="0.25">
      <c r="A11" s="79">
        <v>30</v>
      </c>
      <c r="B11" s="55" t="s">
        <v>89</v>
      </c>
      <c r="C11" s="55" t="s">
        <v>90</v>
      </c>
      <c r="D11" s="56">
        <v>2</v>
      </c>
      <c r="E11" s="57">
        <v>38.229999999999997</v>
      </c>
      <c r="F11" s="58">
        <f t="shared" si="0"/>
        <v>4.3159822129217895</v>
      </c>
      <c r="G11" s="59">
        <f>IF(OR(D11="diskv.",D11="n"),100,5*D11)</f>
        <v>10</v>
      </c>
      <c r="H11" s="58">
        <f t="shared" si="2"/>
        <v>0</v>
      </c>
      <c r="I11" s="60">
        <f t="shared" si="3"/>
        <v>10</v>
      </c>
      <c r="J11" s="61"/>
      <c r="K11" s="62"/>
      <c r="L11" s="63">
        <v>43.24</v>
      </c>
      <c r="M11" s="58">
        <f t="shared" si="4"/>
        <v>4.0009250693802034</v>
      </c>
      <c r="N11" s="59">
        <f>IF(OR(K11="diskv.",K11="n"),100,5*K11)</f>
        <v>0</v>
      </c>
      <c r="O11" s="58">
        <f t="shared" si="6"/>
        <v>0</v>
      </c>
      <c r="P11" s="60">
        <f t="shared" si="7"/>
        <v>0</v>
      </c>
      <c r="Q11" s="61">
        <v>1</v>
      </c>
      <c r="R11" s="64">
        <f t="shared" si="8"/>
        <v>81.47</v>
      </c>
      <c r="S11" s="64">
        <f t="shared" si="9"/>
        <v>10</v>
      </c>
      <c r="T11" s="65">
        <v>2</v>
      </c>
    </row>
    <row r="12" spans="1:20" ht="34.5" customHeight="1" x14ac:dyDescent="0.25">
      <c r="A12" s="79">
        <v>31</v>
      </c>
      <c r="B12" s="55" t="s">
        <v>91</v>
      </c>
      <c r="C12" s="55" t="s">
        <v>92</v>
      </c>
      <c r="D12" s="56" t="s">
        <v>27</v>
      </c>
      <c r="E12" s="57"/>
      <c r="F12" s="58" t="e">
        <f t="shared" si="0"/>
        <v>#DIV/0!</v>
      </c>
      <c r="G12" s="59">
        <f t="shared" ref="G12:G17" si="10">IF(OR(D12="diskv.",D12="n"),100,5*D12)</f>
        <v>100</v>
      </c>
      <c r="H12" s="58">
        <f t="shared" si="2"/>
        <v>0</v>
      </c>
      <c r="I12" s="60">
        <f t="shared" si="3"/>
        <v>100</v>
      </c>
      <c r="J12" s="61"/>
      <c r="K12" s="62">
        <v>2</v>
      </c>
      <c r="L12" s="63">
        <v>34.630000000000003</v>
      </c>
      <c r="M12" s="58">
        <f t="shared" si="4"/>
        <v>4.9956684955241117</v>
      </c>
      <c r="N12" s="59">
        <f t="shared" ref="N12:N17" si="11">IF(OR(K12="diskv.",K12="n"),100,5*K12)</f>
        <v>10</v>
      </c>
      <c r="O12" s="58">
        <f t="shared" si="6"/>
        <v>0</v>
      </c>
      <c r="P12" s="60">
        <f t="shared" si="7"/>
        <v>10</v>
      </c>
      <c r="Q12" s="61"/>
      <c r="R12" s="64">
        <f t="shared" si="8"/>
        <v>34.630000000000003</v>
      </c>
      <c r="S12" s="64">
        <f t="shared" si="9"/>
        <v>110</v>
      </c>
      <c r="T12" s="65"/>
    </row>
    <row r="13" spans="1:20" ht="30" x14ac:dyDescent="0.25">
      <c r="A13" s="79">
        <v>32</v>
      </c>
      <c r="B13" s="66" t="s">
        <v>93</v>
      </c>
      <c r="C13" s="55" t="s">
        <v>94</v>
      </c>
      <c r="D13" s="56">
        <v>1</v>
      </c>
      <c r="E13" s="57">
        <v>30.67</v>
      </c>
      <c r="F13" s="58">
        <f t="shared" si="0"/>
        <v>5.3798500163025755</v>
      </c>
      <c r="G13" s="59">
        <f t="shared" si="10"/>
        <v>5</v>
      </c>
      <c r="H13" s="58">
        <f t="shared" si="2"/>
        <v>0</v>
      </c>
      <c r="I13" s="60">
        <f t="shared" si="3"/>
        <v>5</v>
      </c>
      <c r="J13" s="61">
        <v>2</v>
      </c>
      <c r="K13" s="62" t="s">
        <v>27</v>
      </c>
      <c r="L13" s="63"/>
      <c r="M13" s="58" t="e">
        <f t="shared" si="4"/>
        <v>#DIV/0!</v>
      </c>
      <c r="N13" s="59">
        <f t="shared" si="11"/>
        <v>100</v>
      </c>
      <c r="O13" s="58">
        <f t="shared" si="6"/>
        <v>0</v>
      </c>
      <c r="P13" s="60">
        <f t="shared" si="7"/>
        <v>100</v>
      </c>
      <c r="Q13" s="61"/>
      <c r="R13" s="64">
        <f t="shared" si="8"/>
        <v>30.67</v>
      </c>
      <c r="S13" s="64">
        <f t="shared" si="9"/>
        <v>105</v>
      </c>
      <c r="T13" s="65"/>
    </row>
    <row r="14" spans="1:20" ht="15.75" x14ac:dyDescent="0.25">
      <c r="A14" s="79">
        <v>33</v>
      </c>
      <c r="B14" s="67" t="s">
        <v>95</v>
      </c>
      <c r="C14" s="67" t="s">
        <v>96</v>
      </c>
      <c r="D14" s="56" t="s">
        <v>27</v>
      </c>
      <c r="E14" s="57"/>
      <c r="F14" s="58" t="e">
        <f t="shared" si="0"/>
        <v>#DIV/0!</v>
      </c>
      <c r="G14" s="59">
        <f t="shared" si="10"/>
        <v>100</v>
      </c>
      <c r="H14" s="58">
        <f t="shared" si="2"/>
        <v>0</v>
      </c>
      <c r="I14" s="60">
        <f t="shared" si="3"/>
        <v>100</v>
      </c>
      <c r="J14" s="61"/>
      <c r="K14" s="62">
        <v>2</v>
      </c>
      <c r="L14" s="63">
        <v>40.82</v>
      </c>
      <c r="M14" s="58">
        <f t="shared" si="4"/>
        <v>4.2381185693287602</v>
      </c>
      <c r="N14" s="59">
        <f t="shared" si="11"/>
        <v>10</v>
      </c>
      <c r="O14" s="58">
        <f t="shared" si="6"/>
        <v>0</v>
      </c>
      <c r="P14" s="60">
        <f t="shared" si="7"/>
        <v>10</v>
      </c>
      <c r="Q14" s="61"/>
      <c r="R14" s="64">
        <f t="shared" si="8"/>
        <v>40.82</v>
      </c>
      <c r="S14" s="64">
        <f t="shared" si="9"/>
        <v>110</v>
      </c>
      <c r="T14" s="65"/>
    </row>
    <row r="15" spans="1:20" ht="28.5" customHeight="1" x14ac:dyDescent="0.25">
      <c r="A15" s="79">
        <v>34</v>
      </c>
      <c r="B15" s="67" t="s">
        <v>97</v>
      </c>
      <c r="C15" s="67" t="s">
        <v>98</v>
      </c>
      <c r="D15" s="56" t="s">
        <v>27</v>
      </c>
      <c r="E15" s="57"/>
      <c r="F15" s="58" t="e">
        <f t="shared" si="0"/>
        <v>#DIV/0!</v>
      </c>
      <c r="G15" s="59">
        <f t="shared" si="10"/>
        <v>100</v>
      </c>
      <c r="H15" s="58">
        <f t="shared" si="2"/>
        <v>0</v>
      </c>
      <c r="I15" s="60">
        <f t="shared" si="3"/>
        <v>100</v>
      </c>
      <c r="J15" s="61"/>
      <c r="K15" s="62">
        <v>1</v>
      </c>
      <c r="L15" s="63">
        <v>49.22</v>
      </c>
      <c r="M15" s="58">
        <f t="shared" si="4"/>
        <v>3.5148313693620481</v>
      </c>
      <c r="N15" s="59">
        <f t="shared" si="11"/>
        <v>5</v>
      </c>
      <c r="O15" s="58">
        <f t="shared" si="6"/>
        <v>0</v>
      </c>
      <c r="P15" s="60">
        <f t="shared" si="7"/>
        <v>5</v>
      </c>
      <c r="Q15" s="61"/>
      <c r="R15" s="64">
        <f t="shared" si="8"/>
        <v>49.22</v>
      </c>
      <c r="S15" s="64">
        <f t="shared" si="9"/>
        <v>105</v>
      </c>
      <c r="T15" s="65"/>
    </row>
    <row r="16" spans="1:20" ht="28.5" customHeight="1" x14ac:dyDescent="0.25">
      <c r="A16" s="79">
        <v>35</v>
      </c>
      <c r="B16" s="67" t="s">
        <v>99</v>
      </c>
      <c r="C16" s="67" t="s">
        <v>100</v>
      </c>
      <c r="D16" s="56"/>
      <c r="E16" s="57">
        <v>50.3</v>
      </c>
      <c r="F16" s="58">
        <f t="shared" si="0"/>
        <v>3.2803180914512926</v>
      </c>
      <c r="G16" s="59">
        <f t="shared" si="10"/>
        <v>0</v>
      </c>
      <c r="H16" s="58">
        <f t="shared" si="2"/>
        <v>1.7705882352941131</v>
      </c>
      <c r="I16" s="60">
        <f t="shared" si="3"/>
        <v>1.7705882352941131</v>
      </c>
      <c r="J16" s="61">
        <v>1</v>
      </c>
      <c r="K16" s="62"/>
      <c r="L16" s="63">
        <v>59.55</v>
      </c>
      <c r="M16" s="58">
        <f t="shared" si="4"/>
        <v>2.9051217464315702</v>
      </c>
      <c r="N16" s="59">
        <f t="shared" si="11"/>
        <v>0</v>
      </c>
      <c r="O16" s="59">
        <v>8.5500000000000007</v>
      </c>
      <c r="P16" s="60">
        <v>8.5500000000000007</v>
      </c>
      <c r="Q16" s="61">
        <v>2</v>
      </c>
      <c r="R16" s="64">
        <f t="shared" si="8"/>
        <v>109.85</v>
      </c>
      <c r="S16" s="64">
        <f t="shared" si="9"/>
        <v>10.320588235294114</v>
      </c>
      <c r="T16" s="65">
        <v>1</v>
      </c>
    </row>
    <row r="17" spans="1:21" ht="28.5" customHeight="1" x14ac:dyDescent="0.25">
      <c r="A17" s="93">
        <v>36</v>
      </c>
      <c r="B17" s="237" t="s">
        <v>101</v>
      </c>
      <c r="C17" s="237" t="s">
        <v>102</v>
      </c>
      <c r="D17" s="238">
        <v>1</v>
      </c>
      <c r="E17" s="97">
        <v>41.8</v>
      </c>
      <c r="F17" s="98">
        <f t="shared" si="0"/>
        <v>3.9473684210526319</v>
      </c>
      <c r="G17" s="239">
        <f t="shared" si="10"/>
        <v>5</v>
      </c>
      <c r="H17" s="98">
        <f t="shared" si="2"/>
        <v>0</v>
      </c>
      <c r="I17" s="240">
        <f t="shared" si="3"/>
        <v>5</v>
      </c>
      <c r="J17" s="123">
        <v>3</v>
      </c>
      <c r="K17" s="95">
        <v>1</v>
      </c>
      <c r="L17" s="96">
        <v>45.44</v>
      </c>
      <c r="M17" s="98">
        <f t="shared" si="4"/>
        <v>3.807218309859155</v>
      </c>
      <c r="N17" s="239">
        <f t="shared" si="11"/>
        <v>5</v>
      </c>
      <c r="O17" s="98">
        <f>IF(L17="-","-",(IF(L17&gt;P$6,"diskv.",IF(L17&gt;N$6,L17-N$6,0))))</f>
        <v>0</v>
      </c>
      <c r="P17" s="240">
        <f>IF(OR(K17="diskv.",K17="ns",N17="diskv."),100,N17+O17)</f>
        <v>5</v>
      </c>
      <c r="Q17" s="123">
        <v>3</v>
      </c>
      <c r="R17" s="241">
        <f t="shared" si="8"/>
        <v>87.24</v>
      </c>
      <c r="S17" s="241">
        <f t="shared" si="9"/>
        <v>10</v>
      </c>
      <c r="T17" s="242">
        <v>3</v>
      </c>
    </row>
    <row r="18" spans="1:21" ht="19.5" customHeight="1" x14ac:dyDescent="0.2">
      <c r="A18" s="112"/>
      <c r="B18" s="106" t="s">
        <v>42</v>
      </c>
      <c r="C18" s="106"/>
      <c r="D18" s="250"/>
      <c r="E18" s="251"/>
      <c r="F18" s="251"/>
      <c r="G18" s="251"/>
      <c r="H18" s="251"/>
      <c r="I18" s="251"/>
      <c r="J18" s="252"/>
      <c r="K18" s="253"/>
      <c r="L18" s="252"/>
      <c r="M18" s="251"/>
      <c r="N18" s="251"/>
      <c r="O18" s="251"/>
      <c r="P18" s="251"/>
      <c r="Q18" s="252"/>
      <c r="R18" s="254"/>
      <c r="S18" s="255"/>
      <c r="T18" s="256"/>
    </row>
    <row r="19" spans="1:21" ht="27" customHeight="1" x14ac:dyDescent="0.25">
      <c r="A19" s="99">
        <v>37</v>
      </c>
      <c r="B19" s="243" t="s">
        <v>103</v>
      </c>
      <c r="C19" s="243" t="s">
        <v>104</v>
      </c>
      <c r="D19" s="244">
        <v>3</v>
      </c>
      <c r="E19" s="245">
        <v>52.14</v>
      </c>
      <c r="F19" s="104">
        <f t="shared" ref="F19:F21" si="12">$E$5/E19</f>
        <v>3.1645569620253164</v>
      </c>
      <c r="G19" s="246">
        <f>IF(OR(D19="diskv.",D19="n"),100,5*D19)</f>
        <v>15</v>
      </c>
      <c r="H19" s="104">
        <f t="shared" ref="H19:H21" si="13">IF(E19="-","-",(IF(E19&gt;I$6,"diskv.",IF(E19&gt;G$6,E19-G$6,0))))</f>
        <v>3.6105882352941165</v>
      </c>
      <c r="I19" s="247">
        <f t="shared" si="3"/>
        <v>18.610588235294117</v>
      </c>
      <c r="J19" s="124">
        <v>2</v>
      </c>
      <c r="K19" s="101" t="s">
        <v>27</v>
      </c>
      <c r="L19" s="102"/>
      <c r="M19" s="104" t="e">
        <f t="shared" ref="M19:M21" si="14">$M$5/L19</f>
        <v>#DIV/0!</v>
      </c>
      <c r="N19" s="246">
        <f>IF(OR(K19="diskv.",K19="n"),100,5*K19)</f>
        <v>100</v>
      </c>
      <c r="O19" s="104">
        <f t="shared" ref="O19:O21" si="15">IF(L19="-","-",(IF(L19&gt;P$6,"diskv.",IF(L19&gt;N$6,L19-N$6,0))))</f>
        <v>0</v>
      </c>
      <c r="P19" s="247">
        <f t="shared" ref="P19:P21" si="16">IF(OR(K19="diskv.",K19="ns",N19="diskv."),100,N19+O19)</f>
        <v>100</v>
      </c>
      <c r="Q19" s="124"/>
      <c r="R19" s="248">
        <f t="shared" ref="R19:R21" si="17">E19+L19</f>
        <v>52.14</v>
      </c>
      <c r="S19" s="248">
        <f t="shared" ref="S19:S21" si="18">I19+P19</f>
        <v>118.61058823529412</v>
      </c>
      <c r="T19" s="249">
        <v>2</v>
      </c>
    </row>
    <row r="20" spans="1:21" ht="27" customHeight="1" x14ac:dyDescent="0.25">
      <c r="A20" s="79">
        <v>38</v>
      </c>
      <c r="B20" s="72" t="s">
        <v>105</v>
      </c>
      <c r="C20" s="72" t="s">
        <v>106</v>
      </c>
      <c r="D20" s="87">
        <v>1</v>
      </c>
      <c r="E20" s="88">
        <v>53.57</v>
      </c>
      <c r="F20" s="58">
        <f t="shared" si="12"/>
        <v>3.0800821355236141</v>
      </c>
      <c r="G20" s="59">
        <f t="shared" ref="G20:G21" si="19">IF(OR(D20="diskv.",D20="n"),100,5*D20)</f>
        <v>5</v>
      </c>
      <c r="H20" s="58">
        <f t="shared" si="13"/>
        <v>5.0405882352941163</v>
      </c>
      <c r="I20" s="60">
        <f t="shared" si="3"/>
        <v>10.040588235294116</v>
      </c>
      <c r="J20" s="61">
        <v>1</v>
      </c>
      <c r="K20" s="62">
        <v>1</v>
      </c>
      <c r="L20" s="63">
        <v>53.09</v>
      </c>
      <c r="M20" s="58">
        <f t="shared" si="14"/>
        <v>3.2586174420794873</v>
      </c>
      <c r="N20" s="59">
        <f t="shared" ref="N20:N21" si="20">IF(OR(K20="diskv.",K20="n"),100,5*K20)</f>
        <v>5</v>
      </c>
      <c r="O20" s="58">
        <f t="shared" si="15"/>
        <v>2.2076470588235324</v>
      </c>
      <c r="P20" s="60">
        <f t="shared" si="16"/>
        <v>7.2076470588235324</v>
      </c>
      <c r="Q20" s="61">
        <v>1</v>
      </c>
      <c r="R20" s="64">
        <f t="shared" si="17"/>
        <v>106.66</v>
      </c>
      <c r="S20" s="64">
        <f t="shared" si="18"/>
        <v>17.248235294117649</v>
      </c>
      <c r="T20" s="65">
        <v>1</v>
      </c>
    </row>
    <row r="21" spans="1:21" ht="27" customHeight="1" x14ac:dyDescent="0.25">
      <c r="A21" s="93">
        <v>39</v>
      </c>
      <c r="B21" s="237" t="s">
        <v>107</v>
      </c>
      <c r="C21" s="237" t="s">
        <v>108</v>
      </c>
      <c r="D21" s="257" t="s">
        <v>27</v>
      </c>
      <c r="E21" s="258"/>
      <c r="F21" s="98" t="e">
        <f t="shared" si="12"/>
        <v>#DIV/0!</v>
      </c>
      <c r="G21" s="239">
        <f t="shared" si="19"/>
        <v>100</v>
      </c>
      <c r="H21" s="98">
        <f t="shared" si="13"/>
        <v>0</v>
      </c>
      <c r="I21" s="240">
        <f t="shared" si="3"/>
        <v>100</v>
      </c>
      <c r="J21" s="123"/>
      <c r="K21" s="95" t="s">
        <v>27</v>
      </c>
      <c r="L21" s="96"/>
      <c r="M21" s="98" t="e">
        <f t="shared" si="14"/>
        <v>#DIV/0!</v>
      </c>
      <c r="N21" s="239">
        <f t="shared" si="20"/>
        <v>100</v>
      </c>
      <c r="O21" s="98">
        <f t="shared" si="15"/>
        <v>0</v>
      </c>
      <c r="P21" s="240">
        <f t="shared" si="16"/>
        <v>100</v>
      </c>
      <c r="Q21" s="123"/>
      <c r="R21" s="241">
        <f t="shared" si="17"/>
        <v>0</v>
      </c>
      <c r="S21" s="241">
        <f t="shared" si="18"/>
        <v>200</v>
      </c>
      <c r="T21" s="242"/>
    </row>
    <row r="22" spans="1:21" ht="19.5" customHeight="1" x14ac:dyDescent="0.2">
      <c r="A22" s="112"/>
      <c r="B22" s="263" t="s">
        <v>55</v>
      </c>
      <c r="C22" s="263"/>
      <c r="D22" s="264"/>
      <c r="E22" s="265"/>
      <c r="F22" s="266"/>
      <c r="G22" s="265"/>
      <c r="H22" s="266"/>
      <c r="I22" s="251"/>
      <c r="J22" s="267"/>
      <c r="K22" s="268"/>
      <c r="L22" s="269"/>
      <c r="M22" s="266"/>
      <c r="N22" s="265"/>
      <c r="O22" s="266"/>
      <c r="P22" s="266"/>
      <c r="Q22" s="269"/>
      <c r="R22" s="270"/>
      <c r="S22" s="255"/>
      <c r="T22" s="271"/>
      <c r="U22" s="3"/>
    </row>
    <row r="23" spans="1:21" ht="28.5" customHeight="1" x14ac:dyDescent="0.25">
      <c r="A23" s="99">
        <v>40</v>
      </c>
      <c r="B23" s="259" t="s">
        <v>109</v>
      </c>
      <c r="C23" s="100" t="s">
        <v>110</v>
      </c>
      <c r="D23" s="260">
        <v>1</v>
      </c>
      <c r="E23" s="103">
        <v>34.619999999999997</v>
      </c>
      <c r="F23" s="104">
        <f t="shared" ref="F23:F32" si="21">$E$5/E23</f>
        <v>4.7660311958405552</v>
      </c>
      <c r="G23" s="246">
        <f>IF(OR(D23="diskv.",D23="n"),100,5*D23)</f>
        <v>5</v>
      </c>
      <c r="H23" s="104">
        <f t="shared" ref="H23:H32" si="22">IF(E23="-","-",(IF(E23&gt;I$6,"diskv.",IF(E23&gt;G$6,E23-G$6,0))))</f>
        <v>0</v>
      </c>
      <c r="I23" s="247">
        <f t="shared" si="3"/>
        <v>5</v>
      </c>
      <c r="J23" s="124">
        <v>2</v>
      </c>
      <c r="K23" s="261" t="s">
        <v>27</v>
      </c>
      <c r="L23" s="262"/>
      <c r="M23" s="104" t="e">
        <f t="shared" ref="M23:M32" si="23">$E$5/L23</f>
        <v>#DIV/0!</v>
      </c>
      <c r="N23" s="246">
        <f>IF(OR(K23="diskv.",K23="n"),100,5*K23)</f>
        <v>100</v>
      </c>
      <c r="O23" s="104">
        <f t="shared" ref="O23:O32" si="24">IF(L23="-","-",(IF(L23&gt;P$6,"diskv.",IF(L23&gt;N$6,L23-N$6,0))))</f>
        <v>0</v>
      </c>
      <c r="P23" s="247">
        <f t="shared" ref="P23:P32" si="25">IF(OR(K23="diskv.",K23="ns",N23="diskv."),100,N23+O23)</f>
        <v>100</v>
      </c>
      <c r="Q23" s="124"/>
      <c r="R23" s="248">
        <f t="shared" ref="R23:R32" si="26">E23+L23</f>
        <v>34.619999999999997</v>
      </c>
      <c r="S23" s="248">
        <f t="shared" ref="S23:S32" si="27">I23+P23</f>
        <v>105</v>
      </c>
      <c r="T23" s="249"/>
    </row>
    <row r="24" spans="1:21" ht="19.5" customHeight="1" x14ac:dyDescent="0.25">
      <c r="A24" s="79">
        <v>41</v>
      </c>
      <c r="B24" s="55" t="s">
        <v>111</v>
      </c>
      <c r="C24" s="72" t="s">
        <v>112</v>
      </c>
      <c r="D24" s="56">
        <v>5</v>
      </c>
      <c r="E24" s="57">
        <v>53.58</v>
      </c>
      <c r="F24" s="58">
        <f t="shared" si="21"/>
        <v>3.0795072788353863</v>
      </c>
      <c r="G24" s="59">
        <f t="shared" ref="G24:G32" si="28">IF(OR(D24="diskv.",D24="n"),100,5*D24)</f>
        <v>25</v>
      </c>
      <c r="H24" s="58">
        <f t="shared" si="22"/>
        <v>5.0505882352941143</v>
      </c>
      <c r="I24" s="60">
        <f t="shared" si="3"/>
        <v>30.050588235294114</v>
      </c>
      <c r="J24" s="61"/>
      <c r="K24" s="62" t="s">
        <v>27</v>
      </c>
      <c r="L24" s="63"/>
      <c r="M24" s="58" t="e">
        <f t="shared" si="23"/>
        <v>#DIV/0!</v>
      </c>
      <c r="N24" s="59">
        <f t="shared" ref="N24:N32" si="29">IF(OR(K24="diskv.",K24="n"),100,5*K24)</f>
        <v>100</v>
      </c>
      <c r="O24" s="58">
        <f t="shared" si="24"/>
        <v>0</v>
      </c>
      <c r="P24" s="60">
        <f t="shared" si="25"/>
        <v>100</v>
      </c>
      <c r="Q24" s="61"/>
      <c r="R24" s="64">
        <f t="shared" si="26"/>
        <v>53.58</v>
      </c>
      <c r="S24" s="64">
        <f t="shared" si="27"/>
        <v>130.05058823529413</v>
      </c>
      <c r="T24" s="65"/>
    </row>
    <row r="25" spans="1:21" ht="19.5" customHeight="1" x14ac:dyDescent="0.25">
      <c r="A25" s="79">
        <v>42</v>
      </c>
      <c r="B25" s="72" t="s">
        <v>45</v>
      </c>
      <c r="C25" s="72" t="s">
        <v>113</v>
      </c>
      <c r="D25" s="56">
        <v>2</v>
      </c>
      <c r="E25" s="57">
        <v>25.32</v>
      </c>
      <c r="F25" s="58">
        <f t="shared" si="21"/>
        <v>6.5165876777251182</v>
      </c>
      <c r="G25" s="59">
        <f t="shared" si="28"/>
        <v>10</v>
      </c>
      <c r="H25" s="58">
        <f t="shared" si="22"/>
        <v>0</v>
      </c>
      <c r="I25" s="60">
        <f t="shared" si="3"/>
        <v>10</v>
      </c>
      <c r="J25" s="61">
        <v>3</v>
      </c>
      <c r="K25" s="62">
        <v>2</v>
      </c>
      <c r="L25" s="63">
        <v>31.95</v>
      </c>
      <c r="M25" s="58">
        <f t="shared" si="23"/>
        <v>5.164319248826291</v>
      </c>
      <c r="N25" s="59">
        <f t="shared" si="29"/>
        <v>10</v>
      </c>
      <c r="O25" s="58">
        <f t="shared" si="24"/>
        <v>0</v>
      </c>
      <c r="P25" s="60">
        <f t="shared" si="25"/>
        <v>10</v>
      </c>
      <c r="Q25" s="61">
        <v>2</v>
      </c>
      <c r="R25" s="64">
        <f t="shared" si="26"/>
        <v>57.269999999999996</v>
      </c>
      <c r="S25" s="64">
        <f t="shared" si="27"/>
        <v>20</v>
      </c>
      <c r="T25" s="65">
        <v>2</v>
      </c>
    </row>
    <row r="26" spans="1:21" ht="36.75" customHeight="1" x14ac:dyDescent="0.25">
      <c r="A26" s="79">
        <v>43</v>
      </c>
      <c r="B26" s="55" t="s">
        <v>105</v>
      </c>
      <c r="C26" s="72" t="s">
        <v>114</v>
      </c>
      <c r="D26" s="87">
        <v>2</v>
      </c>
      <c r="E26" s="88">
        <v>37.65</v>
      </c>
      <c r="F26" s="58">
        <f t="shared" si="21"/>
        <v>4.3824701195219129</v>
      </c>
      <c r="G26" s="59">
        <f t="shared" si="28"/>
        <v>10</v>
      </c>
      <c r="H26" s="58">
        <f t="shared" si="22"/>
        <v>0</v>
      </c>
      <c r="I26" s="60">
        <f t="shared" si="3"/>
        <v>10</v>
      </c>
      <c r="J26" s="61"/>
      <c r="K26" s="75">
        <v>1</v>
      </c>
      <c r="L26" s="76">
        <v>41.88</v>
      </c>
      <c r="M26" s="58">
        <f t="shared" si="23"/>
        <v>3.9398280802292263</v>
      </c>
      <c r="N26" s="59">
        <f t="shared" si="29"/>
        <v>5</v>
      </c>
      <c r="O26" s="58">
        <f t="shared" si="24"/>
        <v>0</v>
      </c>
      <c r="P26" s="60">
        <f t="shared" si="25"/>
        <v>5</v>
      </c>
      <c r="Q26" s="61">
        <v>1</v>
      </c>
      <c r="R26" s="64">
        <f t="shared" si="26"/>
        <v>79.53</v>
      </c>
      <c r="S26" s="64">
        <f t="shared" si="27"/>
        <v>15</v>
      </c>
      <c r="T26" s="65">
        <v>1</v>
      </c>
    </row>
    <row r="27" spans="1:21" ht="19.5" customHeight="1" x14ac:dyDescent="0.25">
      <c r="A27" s="79">
        <v>44</v>
      </c>
      <c r="B27" s="72" t="s">
        <v>115</v>
      </c>
      <c r="C27" s="72" t="s">
        <v>116</v>
      </c>
      <c r="D27" s="87">
        <v>3</v>
      </c>
      <c r="E27" s="88">
        <v>26.86</v>
      </c>
      <c r="F27" s="58">
        <f t="shared" si="21"/>
        <v>6.1429635145197317</v>
      </c>
      <c r="G27" s="59">
        <f t="shared" si="28"/>
        <v>15</v>
      </c>
      <c r="H27" s="58">
        <f t="shared" si="22"/>
        <v>0</v>
      </c>
      <c r="I27" s="60">
        <f t="shared" si="3"/>
        <v>15</v>
      </c>
      <c r="J27" s="61"/>
      <c r="K27" s="75" t="s">
        <v>27</v>
      </c>
      <c r="L27" s="76"/>
      <c r="M27" s="58" t="e">
        <f t="shared" si="23"/>
        <v>#DIV/0!</v>
      </c>
      <c r="N27" s="59">
        <f t="shared" si="29"/>
        <v>100</v>
      </c>
      <c r="O27" s="58">
        <f t="shared" si="24"/>
        <v>0</v>
      </c>
      <c r="P27" s="60">
        <f t="shared" si="25"/>
        <v>100</v>
      </c>
      <c r="Q27" s="61"/>
      <c r="R27" s="64">
        <f t="shared" si="26"/>
        <v>26.86</v>
      </c>
      <c r="S27" s="64">
        <f t="shared" si="27"/>
        <v>115</v>
      </c>
      <c r="T27" s="65"/>
    </row>
    <row r="28" spans="1:21" ht="19.5" customHeight="1" x14ac:dyDescent="0.25">
      <c r="A28" s="79">
        <v>45</v>
      </c>
      <c r="B28" s="77" t="s">
        <v>60</v>
      </c>
      <c r="C28" s="78" t="s">
        <v>117</v>
      </c>
      <c r="D28" s="87" t="s">
        <v>27</v>
      </c>
      <c r="E28" s="88"/>
      <c r="F28" s="58" t="e">
        <f t="shared" si="21"/>
        <v>#DIV/0!</v>
      </c>
      <c r="G28" s="59">
        <f t="shared" si="28"/>
        <v>100</v>
      </c>
      <c r="H28" s="58">
        <f t="shared" si="22"/>
        <v>0</v>
      </c>
      <c r="I28" s="60">
        <f t="shared" si="3"/>
        <v>100</v>
      </c>
      <c r="J28" s="61"/>
      <c r="K28" s="75" t="s">
        <v>27</v>
      </c>
      <c r="L28" s="76"/>
      <c r="M28" s="58" t="e">
        <f t="shared" si="23"/>
        <v>#DIV/0!</v>
      </c>
      <c r="N28" s="59">
        <f t="shared" si="29"/>
        <v>100</v>
      </c>
      <c r="O28" s="58">
        <f t="shared" si="24"/>
        <v>0</v>
      </c>
      <c r="P28" s="60">
        <f t="shared" si="25"/>
        <v>100</v>
      </c>
      <c r="Q28" s="61"/>
      <c r="R28" s="64">
        <f t="shared" si="26"/>
        <v>0</v>
      </c>
      <c r="S28" s="64">
        <f t="shared" si="27"/>
        <v>200</v>
      </c>
      <c r="T28" s="65"/>
    </row>
    <row r="29" spans="1:21" ht="19.5" customHeight="1" x14ac:dyDescent="0.25">
      <c r="A29" s="79">
        <v>46</v>
      </c>
      <c r="B29" s="72" t="s">
        <v>47</v>
      </c>
      <c r="C29" s="72" t="s">
        <v>118</v>
      </c>
      <c r="D29" s="87">
        <v>2</v>
      </c>
      <c r="E29" s="88">
        <v>34.29</v>
      </c>
      <c r="F29" s="58">
        <f t="shared" si="21"/>
        <v>4.8118985126859144</v>
      </c>
      <c r="G29" s="59">
        <f t="shared" si="28"/>
        <v>10</v>
      </c>
      <c r="H29" s="58">
        <f t="shared" si="22"/>
        <v>0</v>
      </c>
      <c r="I29" s="60">
        <f t="shared" si="3"/>
        <v>10</v>
      </c>
      <c r="J29" s="61"/>
      <c r="K29" s="75">
        <v>2</v>
      </c>
      <c r="L29" s="76">
        <v>30.68</v>
      </c>
      <c r="M29" s="58">
        <f t="shared" si="23"/>
        <v>5.3780964797913953</v>
      </c>
      <c r="N29" s="59">
        <f t="shared" si="29"/>
        <v>10</v>
      </c>
      <c r="O29" s="58">
        <f t="shared" si="24"/>
        <v>0</v>
      </c>
      <c r="P29" s="60">
        <f t="shared" si="25"/>
        <v>10</v>
      </c>
      <c r="Q29" s="61">
        <v>3</v>
      </c>
      <c r="R29" s="64">
        <f t="shared" si="26"/>
        <v>64.97</v>
      </c>
      <c r="S29" s="64">
        <f t="shared" si="27"/>
        <v>20</v>
      </c>
      <c r="T29" s="65">
        <v>3</v>
      </c>
    </row>
    <row r="30" spans="1:21" ht="36.75" customHeight="1" x14ac:dyDescent="0.25">
      <c r="A30" s="86">
        <v>47</v>
      </c>
      <c r="B30" s="72" t="s">
        <v>119</v>
      </c>
      <c r="C30" s="72" t="s">
        <v>120</v>
      </c>
      <c r="D30" s="87" t="s">
        <v>27</v>
      </c>
      <c r="E30" s="88"/>
      <c r="F30" s="58" t="e">
        <f t="shared" si="21"/>
        <v>#DIV/0!</v>
      </c>
      <c r="G30" s="59">
        <f t="shared" si="28"/>
        <v>100</v>
      </c>
      <c r="H30" s="58">
        <f t="shared" si="22"/>
        <v>0</v>
      </c>
      <c r="I30" s="60">
        <f t="shared" si="3"/>
        <v>100</v>
      </c>
      <c r="J30" s="61"/>
      <c r="K30" s="75" t="s">
        <v>27</v>
      </c>
      <c r="L30" s="76"/>
      <c r="M30" s="58" t="e">
        <f t="shared" si="23"/>
        <v>#DIV/0!</v>
      </c>
      <c r="N30" s="59">
        <f t="shared" si="29"/>
        <v>100</v>
      </c>
      <c r="O30" s="58">
        <f t="shared" si="24"/>
        <v>0</v>
      </c>
      <c r="P30" s="60">
        <f t="shared" si="25"/>
        <v>100</v>
      </c>
      <c r="Q30" s="61"/>
      <c r="R30" s="64">
        <f t="shared" si="26"/>
        <v>0</v>
      </c>
      <c r="S30" s="64">
        <f t="shared" si="27"/>
        <v>200</v>
      </c>
      <c r="T30" s="65"/>
    </row>
    <row r="31" spans="1:21" ht="36.75" customHeight="1" x14ac:dyDescent="0.25">
      <c r="A31" s="79">
        <v>48</v>
      </c>
      <c r="B31" s="55" t="s">
        <v>121</v>
      </c>
      <c r="C31" s="72" t="s">
        <v>122</v>
      </c>
      <c r="D31" s="87">
        <v>1</v>
      </c>
      <c r="E31" s="88">
        <v>31.21</v>
      </c>
      <c r="F31" s="58">
        <f t="shared" si="21"/>
        <v>5.2867670618391536</v>
      </c>
      <c r="G31" s="59">
        <f t="shared" si="28"/>
        <v>5</v>
      </c>
      <c r="H31" s="58">
        <f t="shared" si="22"/>
        <v>0</v>
      </c>
      <c r="I31" s="60">
        <f t="shared" si="3"/>
        <v>5</v>
      </c>
      <c r="J31" s="61">
        <v>1</v>
      </c>
      <c r="K31" s="75" t="s">
        <v>27</v>
      </c>
      <c r="L31" s="76"/>
      <c r="M31" s="58" t="e">
        <f t="shared" si="23"/>
        <v>#DIV/0!</v>
      </c>
      <c r="N31" s="59">
        <f t="shared" si="29"/>
        <v>100</v>
      </c>
      <c r="O31" s="58">
        <f t="shared" si="24"/>
        <v>0</v>
      </c>
      <c r="P31" s="60">
        <f t="shared" si="25"/>
        <v>100</v>
      </c>
      <c r="Q31" s="61"/>
      <c r="R31" s="64">
        <f t="shared" si="26"/>
        <v>31.21</v>
      </c>
      <c r="S31" s="64">
        <f t="shared" si="27"/>
        <v>105</v>
      </c>
      <c r="T31" s="65"/>
    </row>
    <row r="32" spans="1:21" ht="19.5" customHeight="1" x14ac:dyDescent="0.25">
      <c r="A32" s="79">
        <v>49</v>
      </c>
      <c r="B32" s="55" t="s">
        <v>123</v>
      </c>
      <c r="C32" s="72" t="s">
        <v>124</v>
      </c>
      <c r="D32" s="87">
        <v>2</v>
      </c>
      <c r="E32" s="88">
        <v>41.41</v>
      </c>
      <c r="F32" s="58">
        <f t="shared" si="21"/>
        <v>3.9845447959430094</v>
      </c>
      <c r="G32" s="59">
        <f t="shared" si="28"/>
        <v>10</v>
      </c>
      <c r="H32" s="58">
        <f t="shared" si="22"/>
        <v>0</v>
      </c>
      <c r="I32" s="60">
        <f t="shared" si="3"/>
        <v>10</v>
      </c>
      <c r="J32" s="61"/>
      <c r="K32" s="75" t="s">
        <v>27</v>
      </c>
      <c r="L32" s="76"/>
      <c r="M32" s="58" t="e">
        <f t="shared" si="23"/>
        <v>#DIV/0!</v>
      </c>
      <c r="N32" s="59">
        <f t="shared" si="29"/>
        <v>100</v>
      </c>
      <c r="O32" s="58">
        <f t="shared" si="24"/>
        <v>0</v>
      </c>
      <c r="P32" s="60">
        <f t="shared" si="25"/>
        <v>100</v>
      </c>
      <c r="Q32" s="61"/>
      <c r="R32" s="64">
        <f t="shared" si="26"/>
        <v>41.41</v>
      </c>
      <c r="S32" s="64">
        <f t="shared" si="27"/>
        <v>110</v>
      </c>
      <c r="T32" s="65"/>
    </row>
    <row r="33" spans="1:20" ht="19.5" customHeight="1" x14ac:dyDescent="0.2">
      <c r="A33" s="1"/>
      <c r="B33" s="1" t="s">
        <v>66</v>
      </c>
      <c r="C33" s="1">
        <v>20</v>
      </c>
      <c r="D33" s="1"/>
      <c r="E33" s="1"/>
      <c r="F33" s="1"/>
      <c r="G33" s="1"/>
      <c r="H33" s="1"/>
      <c r="I33" s="1"/>
      <c r="J33" s="6"/>
      <c r="K33" s="1"/>
      <c r="L33" s="1"/>
      <c r="M33" s="1"/>
      <c r="N33" s="1"/>
      <c r="O33" s="1"/>
      <c r="P33" s="1"/>
      <c r="Q33" s="1"/>
      <c r="R33" s="1"/>
      <c r="S33" s="1"/>
      <c r="T33" s="1"/>
    </row>
    <row r="34" spans="1:20" ht="19.5" customHeight="1" x14ac:dyDescent="0.2">
      <c r="A34" s="1"/>
      <c r="D34" s="1"/>
      <c r="E34" s="1"/>
      <c r="F34" s="1"/>
      <c r="G34" s="1"/>
      <c r="H34" s="1"/>
      <c r="I34" s="1"/>
      <c r="J34" s="6"/>
      <c r="K34" s="1"/>
      <c r="L34" s="1"/>
      <c r="M34" s="1"/>
      <c r="N34" s="1"/>
      <c r="O34" s="1"/>
      <c r="P34" s="1"/>
      <c r="Q34" s="1"/>
      <c r="R34" s="1"/>
      <c r="S34" s="1"/>
      <c r="T34" s="1"/>
    </row>
    <row r="35" spans="1:20" ht="19.5" customHeight="1" x14ac:dyDescent="0.2">
      <c r="A35" s="1"/>
      <c r="B35" s="3"/>
      <c r="C35" s="3"/>
      <c r="D35" s="1"/>
      <c r="E35" s="1"/>
      <c r="F35" s="1"/>
      <c r="G35" s="1"/>
      <c r="H35" s="1"/>
      <c r="I35" s="1"/>
      <c r="J35" s="6"/>
      <c r="K35" s="1"/>
      <c r="L35" s="1"/>
      <c r="M35" s="1"/>
      <c r="N35" s="1"/>
      <c r="O35" s="1"/>
      <c r="P35" s="1"/>
      <c r="Q35" s="1"/>
      <c r="R35" s="1"/>
      <c r="S35" s="1"/>
      <c r="T35" s="1"/>
    </row>
    <row r="36" spans="1:20" ht="19.5" customHeight="1" x14ac:dyDescent="0.2">
      <c r="A36" s="1"/>
      <c r="B36" s="3"/>
      <c r="C36" s="3"/>
      <c r="D36" s="1"/>
      <c r="E36" s="1"/>
      <c r="F36" s="1"/>
      <c r="G36" s="1"/>
      <c r="H36" s="1"/>
      <c r="I36" s="1"/>
      <c r="J36" s="6"/>
      <c r="K36" s="1"/>
      <c r="L36" s="1"/>
      <c r="M36" s="1"/>
      <c r="N36" s="1"/>
      <c r="O36" s="1"/>
      <c r="P36" s="1"/>
      <c r="Q36" s="1"/>
      <c r="R36" s="1"/>
      <c r="S36" s="1"/>
      <c r="T36" s="1"/>
    </row>
    <row r="37" spans="1:20" ht="19.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6"/>
      <c r="K37" s="1"/>
      <c r="L37" s="1"/>
      <c r="M37" s="1"/>
      <c r="N37" s="1"/>
      <c r="O37" s="1"/>
      <c r="P37" s="1"/>
      <c r="Q37" s="1"/>
      <c r="R37" s="1"/>
      <c r="S37" s="1"/>
      <c r="T37" s="1"/>
    </row>
    <row r="38" spans="1:20" ht="19.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6"/>
      <c r="K38" s="1"/>
      <c r="L38" s="1"/>
      <c r="M38" s="1"/>
      <c r="N38" s="1"/>
      <c r="O38" s="1"/>
      <c r="P38" s="1"/>
      <c r="Q38" s="1"/>
      <c r="R38" s="1"/>
      <c r="S38" s="1"/>
      <c r="T38" s="1"/>
    </row>
    <row r="39" spans="1:20" ht="19.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6"/>
      <c r="K39" s="1"/>
      <c r="L39" s="1"/>
      <c r="M39" s="1"/>
      <c r="N39" s="1"/>
      <c r="O39" s="1"/>
      <c r="P39" s="1"/>
      <c r="Q39" s="1"/>
      <c r="R39" s="1"/>
      <c r="S39" s="1"/>
      <c r="T39" s="1"/>
    </row>
    <row r="40" spans="1:20" ht="19.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6"/>
      <c r="K40" s="1"/>
      <c r="L40" s="1"/>
      <c r="M40" s="1"/>
      <c r="N40" s="1"/>
      <c r="O40" s="1"/>
      <c r="P40" s="1"/>
      <c r="Q40" s="1"/>
      <c r="R40" s="1"/>
      <c r="S40" s="1"/>
      <c r="T40" s="1"/>
    </row>
    <row r="41" spans="1:20" ht="19.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6"/>
      <c r="K41" s="1"/>
      <c r="L41" s="1"/>
      <c r="M41" s="1"/>
      <c r="N41" s="1"/>
      <c r="O41" s="1"/>
      <c r="P41" s="1"/>
      <c r="Q41" s="1"/>
      <c r="R41" s="1"/>
      <c r="S41" s="1"/>
      <c r="T41" s="1"/>
    </row>
    <row r="42" spans="1:20" ht="19.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6"/>
      <c r="K42" s="1"/>
      <c r="L42" s="1"/>
      <c r="M42" s="1"/>
      <c r="N42" s="1"/>
      <c r="O42" s="1"/>
      <c r="P42" s="1"/>
      <c r="Q42" s="1"/>
      <c r="R42" s="1"/>
      <c r="S42" s="1"/>
      <c r="T42" s="1"/>
    </row>
    <row r="43" spans="1:20" ht="19.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6"/>
      <c r="K43" s="1"/>
      <c r="L43" s="1"/>
      <c r="M43" s="1"/>
      <c r="N43" s="1"/>
      <c r="O43" s="1"/>
      <c r="P43" s="1"/>
      <c r="Q43" s="1"/>
      <c r="R43" s="1"/>
      <c r="S43" s="1"/>
      <c r="T43" s="1"/>
    </row>
    <row r="44" spans="1:20" ht="19.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6"/>
      <c r="K44" s="1"/>
      <c r="L44" s="1"/>
      <c r="M44" s="1"/>
      <c r="N44" s="1"/>
      <c r="O44" s="1"/>
      <c r="P44" s="1"/>
      <c r="Q44" s="1"/>
      <c r="R44" s="1"/>
      <c r="S44" s="1"/>
      <c r="T44" s="1"/>
    </row>
    <row r="45" spans="1:20" ht="19.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6"/>
      <c r="K45" s="1"/>
      <c r="L45" s="1"/>
      <c r="M45" s="1"/>
      <c r="N45" s="1"/>
      <c r="O45" s="1"/>
      <c r="P45" s="1"/>
      <c r="Q45" s="1"/>
      <c r="R45" s="1"/>
      <c r="S45" s="1"/>
      <c r="T45" s="1"/>
    </row>
    <row r="46" spans="1:20" ht="19.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6"/>
      <c r="K46" s="1"/>
      <c r="L46" s="1"/>
      <c r="M46" s="1"/>
      <c r="N46" s="1"/>
      <c r="O46" s="1"/>
      <c r="P46" s="1"/>
      <c r="Q46" s="1"/>
      <c r="R46" s="1"/>
      <c r="S46" s="1"/>
      <c r="T46" s="1"/>
    </row>
    <row r="47" spans="1:20" ht="19.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6"/>
      <c r="K47" s="1"/>
      <c r="L47" s="1"/>
      <c r="M47" s="1"/>
      <c r="N47" s="1"/>
      <c r="O47" s="1"/>
      <c r="P47" s="1"/>
      <c r="Q47" s="1"/>
      <c r="R47" s="1"/>
      <c r="S47" s="1"/>
      <c r="T47" s="1"/>
    </row>
    <row r="48" spans="1:20" ht="19.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6"/>
      <c r="K48" s="1"/>
      <c r="L48" s="1"/>
      <c r="M48" s="1"/>
      <c r="N48" s="1"/>
      <c r="O48" s="1"/>
      <c r="P48" s="1"/>
      <c r="Q48" s="1"/>
      <c r="R48" s="1"/>
      <c r="S48" s="1"/>
      <c r="T48" s="1"/>
    </row>
    <row r="49" spans="1:20" ht="19.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6"/>
      <c r="K49" s="1"/>
      <c r="L49" s="1"/>
      <c r="M49" s="1"/>
      <c r="N49" s="1"/>
      <c r="O49" s="1"/>
      <c r="P49" s="1"/>
      <c r="Q49" s="1"/>
      <c r="R49" s="1"/>
      <c r="S49" s="1"/>
      <c r="T49" s="1"/>
    </row>
    <row r="50" spans="1:20" ht="19.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6"/>
      <c r="K50" s="1"/>
      <c r="L50" s="1"/>
      <c r="M50" s="1"/>
      <c r="N50" s="1"/>
      <c r="O50" s="1"/>
      <c r="P50" s="1"/>
      <c r="Q50" s="1"/>
      <c r="R50" s="1"/>
      <c r="S50" s="1"/>
      <c r="T50" s="1"/>
    </row>
    <row r="51" spans="1:20" ht="19.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6"/>
      <c r="K51" s="1"/>
      <c r="L51" s="1"/>
      <c r="M51" s="1"/>
      <c r="N51" s="1"/>
      <c r="O51" s="1"/>
      <c r="P51" s="1"/>
      <c r="Q51" s="1"/>
      <c r="R51" s="1"/>
      <c r="S51" s="1"/>
      <c r="T51" s="1"/>
    </row>
    <row r="52" spans="1:20" ht="19.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6"/>
      <c r="K52" s="1"/>
      <c r="L52" s="1"/>
      <c r="M52" s="1"/>
      <c r="N52" s="1"/>
      <c r="O52" s="1"/>
      <c r="P52" s="1"/>
      <c r="Q52" s="1"/>
      <c r="R52" s="1"/>
      <c r="S52" s="1"/>
      <c r="T52" s="1"/>
    </row>
    <row r="53" spans="1:20" ht="19.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6"/>
      <c r="K53" s="1"/>
      <c r="L53" s="1"/>
      <c r="M53" s="1"/>
      <c r="N53" s="1"/>
      <c r="O53" s="1"/>
      <c r="P53" s="1"/>
      <c r="Q53" s="1"/>
      <c r="R53" s="1"/>
      <c r="S53" s="1"/>
      <c r="T53" s="1"/>
    </row>
    <row r="54" spans="1:20" ht="19.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6"/>
      <c r="K54" s="1"/>
      <c r="L54" s="1"/>
      <c r="M54" s="1"/>
      <c r="N54" s="1"/>
      <c r="O54" s="1"/>
      <c r="P54" s="1"/>
      <c r="Q54" s="1"/>
      <c r="R54" s="1"/>
      <c r="S54" s="1"/>
      <c r="T54" s="1"/>
    </row>
    <row r="55" spans="1:20" ht="19.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6"/>
      <c r="K55" s="1"/>
      <c r="L55" s="1"/>
      <c r="M55" s="1"/>
      <c r="N55" s="1"/>
      <c r="O55" s="1"/>
      <c r="P55" s="1"/>
      <c r="Q55" s="1"/>
      <c r="R55" s="1"/>
      <c r="S55" s="1"/>
      <c r="T55" s="1"/>
    </row>
    <row r="56" spans="1:20" ht="19.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6"/>
      <c r="K56" s="1"/>
      <c r="L56" s="1"/>
      <c r="M56" s="1"/>
      <c r="N56" s="1"/>
      <c r="O56" s="1"/>
      <c r="P56" s="1"/>
      <c r="Q56" s="1"/>
      <c r="R56" s="1"/>
      <c r="S56" s="1"/>
      <c r="T56" s="1"/>
    </row>
    <row r="57" spans="1:20" ht="19.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6"/>
      <c r="K57" s="1"/>
      <c r="L57" s="1"/>
      <c r="M57" s="1"/>
      <c r="N57" s="1"/>
      <c r="O57" s="1"/>
      <c r="P57" s="1"/>
      <c r="Q57" s="1"/>
      <c r="R57" s="1"/>
      <c r="S57" s="1"/>
      <c r="T57" s="1"/>
    </row>
    <row r="58" spans="1:20" ht="19.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6"/>
      <c r="K58" s="1"/>
      <c r="L58" s="1"/>
      <c r="M58" s="1"/>
      <c r="N58" s="1"/>
      <c r="O58" s="1"/>
      <c r="P58" s="1"/>
      <c r="Q58" s="1"/>
      <c r="R58" s="1"/>
      <c r="S58" s="1"/>
      <c r="T58" s="1"/>
    </row>
    <row r="59" spans="1:20" ht="19.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6"/>
      <c r="K59" s="1"/>
      <c r="L59" s="1"/>
      <c r="M59" s="1"/>
      <c r="N59" s="1"/>
      <c r="O59" s="1"/>
      <c r="P59" s="1"/>
      <c r="Q59" s="1"/>
      <c r="R59" s="1"/>
      <c r="S59" s="1"/>
      <c r="T59" s="1"/>
    </row>
    <row r="60" spans="1:20" ht="19.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6"/>
      <c r="K60" s="1"/>
      <c r="L60" s="1"/>
      <c r="M60" s="1"/>
      <c r="N60" s="1"/>
      <c r="O60" s="1"/>
      <c r="P60" s="1"/>
      <c r="Q60" s="1"/>
      <c r="R60" s="1"/>
      <c r="S60" s="1"/>
      <c r="T60" s="1"/>
    </row>
    <row r="61" spans="1:20" ht="19.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6"/>
      <c r="K61" s="1"/>
      <c r="L61" s="1"/>
      <c r="M61" s="1"/>
      <c r="N61" s="1"/>
      <c r="O61" s="1"/>
      <c r="P61" s="1"/>
      <c r="Q61" s="1"/>
      <c r="R61" s="1"/>
      <c r="S61" s="1"/>
      <c r="T61" s="1"/>
    </row>
    <row r="62" spans="1:20" ht="19.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6"/>
      <c r="K62" s="1"/>
      <c r="L62" s="1"/>
      <c r="M62" s="1"/>
      <c r="N62" s="1"/>
      <c r="O62" s="1"/>
      <c r="P62" s="1"/>
      <c r="Q62" s="1"/>
      <c r="R62" s="1"/>
      <c r="S62" s="1"/>
      <c r="T62" s="1"/>
    </row>
    <row r="63" spans="1:20" ht="19.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6"/>
      <c r="K63" s="1"/>
      <c r="L63" s="1"/>
      <c r="M63" s="1"/>
      <c r="N63" s="1"/>
      <c r="O63" s="1"/>
      <c r="P63" s="1"/>
      <c r="Q63" s="1"/>
      <c r="R63" s="1"/>
      <c r="S63" s="1"/>
      <c r="T63" s="1"/>
    </row>
    <row r="64" spans="1:20" ht="19.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6"/>
      <c r="K64" s="1"/>
      <c r="L64" s="1"/>
      <c r="M64" s="1"/>
      <c r="N64" s="1"/>
      <c r="O64" s="1"/>
      <c r="P64" s="1"/>
      <c r="Q64" s="1"/>
      <c r="R64" s="1"/>
      <c r="S64" s="1"/>
      <c r="T64" s="1"/>
    </row>
    <row r="65" spans="1:20" ht="19.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6"/>
      <c r="K65" s="1"/>
      <c r="L65" s="1"/>
      <c r="M65" s="1"/>
      <c r="N65" s="1"/>
      <c r="O65" s="1"/>
      <c r="P65" s="1"/>
      <c r="Q65" s="1"/>
      <c r="R65" s="1"/>
      <c r="S65" s="1"/>
      <c r="T65" s="1"/>
    </row>
    <row r="66" spans="1:20" ht="19.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6"/>
      <c r="K66" s="1"/>
      <c r="L66" s="1"/>
      <c r="M66" s="1"/>
      <c r="N66" s="1"/>
      <c r="O66" s="1"/>
      <c r="P66" s="1"/>
      <c r="Q66" s="1"/>
      <c r="R66" s="1"/>
      <c r="S66" s="1"/>
      <c r="T66" s="1"/>
    </row>
    <row r="67" spans="1:20" ht="19.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6"/>
      <c r="K67" s="1"/>
      <c r="L67" s="1"/>
      <c r="M67" s="1"/>
      <c r="N67" s="1"/>
      <c r="O67" s="1"/>
      <c r="P67" s="1"/>
      <c r="Q67" s="1"/>
      <c r="R67" s="1"/>
      <c r="S67" s="1"/>
      <c r="T67" s="1"/>
    </row>
    <row r="68" spans="1:20" ht="19.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6"/>
      <c r="K68" s="1"/>
      <c r="L68" s="1"/>
      <c r="M68" s="1"/>
      <c r="N68" s="1"/>
      <c r="O68" s="1"/>
      <c r="P68" s="1"/>
      <c r="Q68" s="1"/>
      <c r="R68" s="1"/>
      <c r="S68" s="1"/>
      <c r="T68" s="1"/>
    </row>
    <row r="69" spans="1:20" ht="19.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6"/>
      <c r="K69" s="1"/>
      <c r="L69" s="1"/>
      <c r="M69" s="1"/>
      <c r="N69" s="1"/>
      <c r="O69" s="1"/>
      <c r="P69" s="1"/>
      <c r="Q69" s="1"/>
      <c r="R69" s="1"/>
      <c r="S69" s="1"/>
      <c r="T69" s="1"/>
    </row>
    <row r="70" spans="1:20" ht="19.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6"/>
      <c r="K70" s="1"/>
      <c r="L70" s="1"/>
      <c r="M70" s="1"/>
      <c r="N70" s="1"/>
      <c r="O70" s="1"/>
      <c r="P70" s="1"/>
      <c r="Q70" s="1"/>
      <c r="R70" s="1"/>
      <c r="S70" s="1"/>
      <c r="T70" s="1"/>
    </row>
    <row r="71" spans="1:20" ht="19.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6"/>
      <c r="K71" s="1"/>
      <c r="L71" s="1"/>
      <c r="M71" s="1"/>
      <c r="N71" s="1"/>
      <c r="O71" s="1"/>
      <c r="P71" s="1"/>
      <c r="Q71" s="1"/>
      <c r="R71" s="1"/>
      <c r="S71" s="1"/>
      <c r="T71" s="1"/>
    </row>
    <row r="72" spans="1:20" ht="19.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6"/>
      <c r="K72" s="1"/>
      <c r="L72" s="1"/>
      <c r="M72" s="1"/>
      <c r="N72" s="1"/>
      <c r="O72" s="1"/>
      <c r="P72" s="1"/>
      <c r="Q72" s="1"/>
      <c r="R72" s="1"/>
      <c r="S72" s="1"/>
      <c r="T72" s="1"/>
    </row>
    <row r="73" spans="1:20" ht="19.5" customHeight="1" x14ac:dyDescent="0.2">
      <c r="A73" s="1"/>
      <c r="B73" s="1"/>
      <c r="C73" s="1"/>
      <c r="D73" s="1"/>
      <c r="E73" s="1"/>
      <c r="F73" s="1"/>
      <c r="G73" s="1"/>
      <c r="H73" s="1"/>
      <c r="I73" s="1">
        <f>SUM('A1'!M5157)</f>
        <v>0</v>
      </c>
      <c r="J73" s="6"/>
      <c r="K73" s="1"/>
      <c r="L73" s="1"/>
      <c r="M73" s="1"/>
      <c r="N73" s="1"/>
      <c r="O73" s="1"/>
      <c r="P73" s="1"/>
      <c r="Q73" s="1"/>
      <c r="R73" s="1"/>
      <c r="S73" s="1"/>
      <c r="T73" s="1"/>
    </row>
    <row r="74" spans="1:20" ht="19.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6"/>
      <c r="K74" s="1"/>
      <c r="L74" s="1"/>
      <c r="M74" s="1"/>
      <c r="N74" s="1"/>
      <c r="O74" s="1"/>
      <c r="P74" s="1"/>
      <c r="Q74" s="1"/>
      <c r="R74" s="1"/>
      <c r="S74" s="1"/>
      <c r="T74" s="1"/>
    </row>
    <row r="75" spans="1:20" ht="19.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6"/>
      <c r="K75" s="1"/>
      <c r="L75" s="1"/>
      <c r="M75" s="1"/>
      <c r="N75" s="1"/>
      <c r="O75" s="1"/>
      <c r="P75" s="1"/>
      <c r="Q75" s="1"/>
      <c r="R75" s="1"/>
      <c r="S75" s="1"/>
      <c r="T75" s="1"/>
    </row>
    <row r="76" spans="1:20" ht="19.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6"/>
      <c r="K76" s="1"/>
      <c r="L76" s="1"/>
      <c r="M76" s="1"/>
      <c r="N76" s="1"/>
      <c r="O76" s="1"/>
      <c r="P76" s="1"/>
      <c r="Q76" s="1"/>
      <c r="R76" s="1"/>
      <c r="S76" s="1"/>
      <c r="T76" s="1"/>
    </row>
    <row r="77" spans="1:20" ht="19.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6"/>
      <c r="K77" s="1"/>
      <c r="L77" s="1"/>
      <c r="M77" s="1"/>
      <c r="N77" s="1"/>
      <c r="O77" s="1"/>
      <c r="P77" s="1"/>
      <c r="Q77" s="1"/>
      <c r="R77" s="1"/>
      <c r="S77" s="1"/>
      <c r="T77" s="1"/>
    </row>
    <row r="78" spans="1:20" ht="19.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6"/>
      <c r="K78" s="1"/>
      <c r="L78" s="1"/>
      <c r="M78" s="1"/>
      <c r="N78" s="1"/>
      <c r="O78" s="1"/>
      <c r="P78" s="1"/>
      <c r="Q78" s="1"/>
      <c r="R78" s="1"/>
      <c r="S78" s="1"/>
      <c r="T78" s="1"/>
    </row>
    <row r="79" spans="1:20" ht="19.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6"/>
      <c r="K79" s="1"/>
      <c r="L79" s="1"/>
      <c r="M79" s="1"/>
      <c r="N79" s="1"/>
      <c r="O79" s="1"/>
      <c r="P79" s="1"/>
      <c r="Q79" s="1"/>
      <c r="R79" s="1"/>
      <c r="S79" s="1"/>
      <c r="T79" s="1"/>
    </row>
    <row r="80" spans="1:20" ht="19.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6"/>
      <c r="K80" s="1"/>
      <c r="L80" s="1"/>
      <c r="M80" s="1"/>
      <c r="N80" s="1"/>
      <c r="O80" s="1"/>
      <c r="P80" s="1"/>
      <c r="Q80" s="1"/>
      <c r="R80" s="1"/>
      <c r="S80" s="1"/>
      <c r="T80" s="1"/>
    </row>
    <row r="81" spans="1:20" ht="19.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6"/>
      <c r="K81" s="1"/>
      <c r="L81" s="1"/>
      <c r="M81" s="1"/>
      <c r="N81" s="1"/>
      <c r="O81" s="1"/>
      <c r="P81" s="1"/>
      <c r="Q81" s="1"/>
      <c r="R81" s="1"/>
      <c r="S81" s="1"/>
      <c r="T81" s="1"/>
    </row>
    <row r="82" spans="1:20" ht="19.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6"/>
      <c r="K82" s="1"/>
      <c r="L82" s="1"/>
      <c r="M82" s="1"/>
      <c r="N82" s="1"/>
      <c r="O82" s="1"/>
      <c r="P82" s="1"/>
      <c r="Q82" s="1"/>
      <c r="R82" s="1"/>
      <c r="S82" s="1"/>
      <c r="T82" s="1"/>
    </row>
    <row r="83" spans="1:20" ht="19.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6"/>
      <c r="K83" s="1"/>
      <c r="L83" s="1"/>
      <c r="M83" s="1"/>
      <c r="N83" s="1"/>
      <c r="O83" s="1"/>
      <c r="P83" s="1"/>
      <c r="Q83" s="1"/>
      <c r="R83" s="1"/>
      <c r="S83" s="1"/>
      <c r="T83" s="1"/>
    </row>
    <row r="84" spans="1:20" ht="19.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6"/>
      <c r="K84" s="1"/>
      <c r="L84" s="1"/>
      <c r="M84" s="1"/>
      <c r="N84" s="1"/>
      <c r="O84" s="1"/>
      <c r="P84" s="1"/>
      <c r="Q84" s="1"/>
      <c r="R84" s="1"/>
      <c r="S84" s="1"/>
      <c r="T84" s="1"/>
    </row>
    <row r="85" spans="1:20" ht="19.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6"/>
      <c r="K85" s="1"/>
      <c r="L85" s="1"/>
      <c r="M85" s="1"/>
      <c r="N85" s="1"/>
      <c r="O85" s="1"/>
      <c r="P85" s="1"/>
      <c r="Q85" s="1"/>
      <c r="R85" s="1"/>
      <c r="S85" s="1"/>
      <c r="T85" s="1"/>
    </row>
    <row r="86" spans="1:20" ht="19.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6"/>
      <c r="K86" s="1"/>
      <c r="L86" s="1"/>
      <c r="M86" s="1"/>
      <c r="N86" s="1"/>
      <c r="O86" s="1"/>
      <c r="P86" s="1"/>
      <c r="Q86" s="1"/>
      <c r="R86" s="1"/>
      <c r="S86" s="1"/>
      <c r="T86" s="1"/>
    </row>
    <row r="87" spans="1:20" ht="19.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6"/>
      <c r="K87" s="1"/>
      <c r="L87" s="1"/>
      <c r="M87" s="1"/>
      <c r="N87" s="1"/>
      <c r="O87" s="1"/>
      <c r="P87" s="1"/>
      <c r="Q87" s="1"/>
      <c r="R87" s="1"/>
      <c r="S87" s="1"/>
      <c r="T87" s="1"/>
    </row>
    <row r="88" spans="1:20" ht="19.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6"/>
      <c r="K88" s="1"/>
      <c r="L88" s="1"/>
      <c r="M88" s="1"/>
      <c r="N88" s="1"/>
      <c r="O88" s="1"/>
      <c r="P88" s="1"/>
      <c r="Q88" s="1"/>
      <c r="R88" s="1"/>
      <c r="S88" s="1"/>
      <c r="T88" s="1"/>
    </row>
    <row r="89" spans="1:20" ht="19.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6"/>
      <c r="K89" s="1"/>
      <c r="L89" s="1"/>
      <c r="M89" s="1"/>
      <c r="N89" s="1"/>
      <c r="O89" s="1"/>
      <c r="P89" s="1"/>
      <c r="Q89" s="1"/>
      <c r="R89" s="1"/>
      <c r="S89" s="1"/>
      <c r="T89" s="1"/>
    </row>
    <row r="90" spans="1:20" ht="19.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6"/>
      <c r="K90" s="1"/>
      <c r="L90" s="1"/>
      <c r="M90" s="1"/>
      <c r="N90" s="1"/>
      <c r="O90" s="1"/>
      <c r="P90" s="1"/>
      <c r="Q90" s="1"/>
      <c r="R90" s="1"/>
      <c r="S90" s="1"/>
      <c r="T90" s="1"/>
    </row>
    <row r="91" spans="1:20" ht="19.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6"/>
      <c r="K91" s="1"/>
      <c r="L91" s="1"/>
      <c r="M91" s="1"/>
      <c r="N91" s="1"/>
      <c r="O91" s="1"/>
      <c r="P91" s="1"/>
      <c r="Q91" s="1"/>
      <c r="R91" s="1"/>
      <c r="S91" s="1"/>
      <c r="T91" s="1"/>
    </row>
    <row r="92" spans="1:20" ht="19.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6"/>
      <c r="K92" s="1"/>
      <c r="L92" s="1"/>
      <c r="M92" s="1"/>
      <c r="N92" s="1"/>
      <c r="O92" s="1"/>
      <c r="P92" s="1"/>
      <c r="Q92" s="1"/>
      <c r="R92" s="1"/>
      <c r="S92" s="1"/>
      <c r="T92" s="1"/>
    </row>
    <row r="93" spans="1:20" ht="19.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6"/>
      <c r="K93" s="1"/>
      <c r="L93" s="1"/>
      <c r="M93" s="1"/>
      <c r="N93" s="1"/>
      <c r="O93" s="1"/>
      <c r="P93" s="1"/>
      <c r="Q93" s="1"/>
      <c r="R93" s="1"/>
      <c r="S93" s="1"/>
      <c r="T93" s="1"/>
    </row>
    <row r="94" spans="1:20" ht="19.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6"/>
      <c r="K94" s="1"/>
      <c r="L94" s="1"/>
      <c r="M94" s="1"/>
      <c r="N94" s="1"/>
      <c r="O94" s="1"/>
      <c r="P94" s="1"/>
      <c r="Q94" s="1"/>
      <c r="R94" s="1"/>
      <c r="S94" s="1"/>
      <c r="T94" s="1"/>
    </row>
    <row r="95" spans="1:20" ht="19.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6"/>
      <c r="K95" s="1"/>
      <c r="L95" s="1"/>
      <c r="M95" s="1"/>
      <c r="N95" s="1"/>
      <c r="O95" s="1"/>
      <c r="P95" s="1"/>
      <c r="Q95" s="1"/>
      <c r="R95" s="1"/>
      <c r="S95" s="1"/>
      <c r="T95" s="1"/>
    </row>
    <row r="96" spans="1:20" ht="19.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6"/>
      <c r="K96" s="1"/>
      <c r="L96" s="1"/>
      <c r="M96" s="1"/>
      <c r="N96" s="1"/>
      <c r="O96" s="1"/>
      <c r="P96" s="1"/>
      <c r="Q96" s="1"/>
      <c r="R96" s="1"/>
      <c r="S96" s="1"/>
      <c r="T96" s="1"/>
    </row>
    <row r="97" spans="1:20" ht="19.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6"/>
      <c r="K97" s="1"/>
      <c r="L97" s="1"/>
      <c r="M97" s="1"/>
      <c r="N97" s="1"/>
      <c r="O97" s="1"/>
      <c r="P97" s="1"/>
      <c r="Q97" s="1"/>
      <c r="R97" s="1"/>
      <c r="S97" s="1"/>
      <c r="T97" s="1"/>
    </row>
    <row r="98" spans="1:20" ht="19.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6"/>
      <c r="K98" s="1"/>
      <c r="L98" s="1"/>
      <c r="M98" s="1"/>
      <c r="N98" s="1"/>
      <c r="O98" s="1"/>
      <c r="P98" s="1"/>
      <c r="Q98" s="1"/>
      <c r="R98" s="1"/>
      <c r="S98" s="1"/>
      <c r="T98" s="1"/>
    </row>
    <row r="99" spans="1:20" ht="19.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6"/>
      <c r="K99" s="1"/>
      <c r="L99" s="1"/>
      <c r="M99" s="1"/>
      <c r="N99" s="1"/>
      <c r="O99" s="1"/>
      <c r="P99" s="1"/>
      <c r="Q99" s="1"/>
      <c r="R99" s="1"/>
      <c r="S99" s="1"/>
      <c r="T99" s="1"/>
    </row>
    <row r="100" spans="1:20" ht="19.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6"/>
      <c r="K100" s="1"/>
      <c r="L100" s="1"/>
      <c r="M100" s="1"/>
      <c r="N100" s="1"/>
      <c r="O100" s="1"/>
      <c r="P100" s="1"/>
      <c r="Q100" s="1"/>
      <c r="R100" s="1"/>
      <c r="S100" s="1"/>
      <c r="T100" s="1"/>
    </row>
    <row r="101" spans="1:20" ht="19.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6"/>
      <c r="K101" s="1"/>
      <c r="L101" s="1"/>
      <c r="M101" s="1"/>
      <c r="N101" s="1"/>
      <c r="O101" s="1"/>
      <c r="P101" s="1"/>
      <c r="Q101" s="1"/>
      <c r="R101" s="1"/>
      <c r="S101" s="1"/>
      <c r="T101" s="1"/>
    </row>
    <row r="102" spans="1:20" ht="19.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6"/>
      <c r="K102" s="1"/>
      <c r="L102" s="1"/>
      <c r="M102" s="1"/>
      <c r="N102" s="1"/>
      <c r="O102" s="1"/>
      <c r="P102" s="1"/>
      <c r="Q102" s="1"/>
      <c r="R102" s="1"/>
      <c r="S102" s="1"/>
      <c r="T102" s="1"/>
    </row>
    <row r="103" spans="1:20" ht="19.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6"/>
      <c r="K103" s="1"/>
      <c r="L103" s="1"/>
      <c r="M103" s="1"/>
      <c r="N103" s="1"/>
      <c r="O103" s="1"/>
      <c r="P103" s="1"/>
      <c r="Q103" s="1"/>
      <c r="R103" s="1"/>
      <c r="S103" s="1"/>
      <c r="T103" s="1"/>
    </row>
    <row r="104" spans="1:20" ht="19.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6"/>
      <c r="K104" s="1"/>
      <c r="L104" s="1"/>
      <c r="M104" s="1"/>
      <c r="N104" s="1"/>
      <c r="O104" s="1"/>
      <c r="P104" s="1"/>
      <c r="Q104" s="1"/>
      <c r="R104" s="1"/>
      <c r="S104" s="1"/>
      <c r="T104" s="1"/>
    </row>
    <row r="105" spans="1:20" ht="19.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6"/>
      <c r="K105" s="1"/>
      <c r="L105" s="1"/>
      <c r="M105" s="1"/>
      <c r="N105" s="1"/>
      <c r="O105" s="1"/>
      <c r="P105" s="1"/>
      <c r="Q105" s="1"/>
      <c r="R105" s="1"/>
      <c r="S105" s="1"/>
      <c r="T105" s="1"/>
    </row>
    <row r="106" spans="1:20" ht="19.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6"/>
      <c r="K106" s="1"/>
      <c r="L106" s="1"/>
      <c r="M106" s="1"/>
      <c r="N106" s="1"/>
      <c r="O106" s="1"/>
      <c r="P106" s="1"/>
      <c r="Q106" s="1"/>
      <c r="R106" s="1"/>
      <c r="S106" s="1"/>
      <c r="T106" s="1"/>
    </row>
    <row r="107" spans="1:20" ht="19.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6"/>
      <c r="K107" s="1"/>
      <c r="L107" s="1"/>
      <c r="M107" s="1"/>
      <c r="N107" s="1"/>
      <c r="O107" s="1"/>
      <c r="P107" s="1"/>
      <c r="Q107" s="1"/>
      <c r="R107" s="1"/>
      <c r="S107" s="1"/>
      <c r="T107" s="1"/>
    </row>
    <row r="108" spans="1:20" ht="19.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6"/>
      <c r="K108" s="1"/>
      <c r="L108" s="1"/>
      <c r="M108" s="1"/>
      <c r="N108" s="1"/>
      <c r="O108" s="1"/>
      <c r="P108" s="1"/>
      <c r="Q108" s="1"/>
      <c r="R108" s="1"/>
      <c r="S108" s="1"/>
      <c r="T108" s="1"/>
    </row>
    <row r="109" spans="1:20" ht="19.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6"/>
      <c r="K109" s="1"/>
      <c r="L109" s="1"/>
      <c r="M109" s="1"/>
      <c r="N109" s="1"/>
      <c r="O109" s="1"/>
      <c r="P109" s="1"/>
      <c r="Q109" s="1"/>
      <c r="R109" s="1"/>
      <c r="S109" s="1"/>
      <c r="T109" s="1"/>
    </row>
    <row r="110" spans="1:20" ht="19.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6"/>
      <c r="K110" s="1"/>
      <c r="L110" s="1"/>
      <c r="M110" s="1"/>
      <c r="N110" s="1"/>
      <c r="O110" s="1"/>
      <c r="P110" s="1"/>
      <c r="Q110" s="1"/>
      <c r="R110" s="1"/>
      <c r="S110" s="1"/>
      <c r="T110" s="1"/>
    </row>
    <row r="111" spans="1:20" ht="19.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6"/>
      <c r="K111" s="1"/>
      <c r="L111" s="1"/>
      <c r="M111" s="1"/>
      <c r="N111" s="1"/>
      <c r="O111" s="1"/>
      <c r="P111" s="1"/>
      <c r="Q111" s="1"/>
      <c r="R111" s="1"/>
      <c r="S111" s="1"/>
      <c r="T111" s="1"/>
    </row>
    <row r="112" spans="1:20" ht="19.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6"/>
      <c r="K112" s="1"/>
      <c r="L112" s="1"/>
      <c r="M112" s="1"/>
      <c r="N112" s="1"/>
      <c r="O112" s="1"/>
      <c r="P112" s="1"/>
      <c r="Q112" s="1"/>
      <c r="R112" s="1"/>
      <c r="S112" s="1"/>
      <c r="T112" s="1"/>
    </row>
    <row r="113" spans="1:20" ht="19.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6"/>
      <c r="K113" s="1"/>
      <c r="L113" s="1"/>
      <c r="M113" s="1"/>
      <c r="N113" s="1"/>
      <c r="O113" s="1"/>
      <c r="P113" s="1"/>
      <c r="Q113" s="1"/>
      <c r="R113" s="1"/>
      <c r="S113" s="1"/>
      <c r="T113" s="1"/>
    </row>
    <row r="114" spans="1:20" ht="19.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6"/>
      <c r="K114" s="1"/>
      <c r="L114" s="1"/>
      <c r="M114" s="1"/>
      <c r="N114" s="1"/>
      <c r="O114" s="1"/>
      <c r="P114" s="1"/>
      <c r="Q114" s="1"/>
      <c r="R114" s="1"/>
      <c r="S114" s="1"/>
      <c r="T114" s="1"/>
    </row>
    <row r="115" spans="1:20" ht="19.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6"/>
      <c r="K115" s="1"/>
      <c r="L115" s="1"/>
      <c r="M115" s="1"/>
      <c r="N115" s="1"/>
      <c r="O115" s="1"/>
      <c r="P115" s="1"/>
      <c r="Q115" s="1"/>
      <c r="R115" s="1"/>
      <c r="S115" s="1"/>
      <c r="T115" s="1"/>
    </row>
    <row r="116" spans="1:20" ht="19.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6"/>
      <c r="K116" s="1"/>
      <c r="L116" s="1"/>
      <c r="M116" s="1"/>
      <c r="N116" s="1"/>
      <c r="O116" s="1"/>
      <c r="P116" s="1"/>
      <c r="Q116" s="1"/>
      <c r="R116" s="1"/>
      <c r="S116" s="1"/>
      <c r="T116" s="1"/>
    </row>
    <row r="117" spans="1:20" ht="19.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6"/>
      <c r="K117" s="1"/>
      <c r="L117" s="1"/>
      <c r="M117" s="1"/>
      <c r="N117" s="1"/>
      <c r="O117" s="1"/>
      <c r="P117" s="1"/>
      <c r="Q117" s="1"/>
      <c r="R117" s="1"/>
      <c r="S117" s="1"/>
      <c r="T117" s="1"/>
    </row>
    <row r="118" spans="1:20" ht="19.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6"/>
      <c r="K118" s="1"/>
      <c r="L118" s="1"/>
      <c r="M118" s="1"/>
      <c r="N118" s="1"/>
      <c r="O118" s="1"/>
      <c r="P118" s="1"/>
      <c r="Q118" s="1"/>
      <c r="R118" s="1"/>
      <c r="S118" s="1"/>
      <c r="T118" s="1"/>
    </row>
    <row r="119" spans="1:20" ht="19.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6"/>
      <c r="K119" s="1"/>
      <c r="L119" s="1"/>
      <c r="M119" s="1"/>
      <c r="N119" s="1"/>
      <c r="O119" s="1"/>
      <c r="P119" s="1"/>
      <c r="Q119" s="1"/>
      <c r="R119" s="1"/>
      <c r="S119" s="1"/>
      <c r="T119" s="1"/>
    </row>
    <row r="120" spans="1:20" ht="19.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6"/>
      <c r="K120" s="1"/>
      <c r="L120" s="1"/>
      <c r="M120" s="1"/>
      <c r="N120" s="1"/>
      <c r="O120" s="1"/>
      <c r="P120" s="1"/>
      <c r="Q120" s="1"/>
      <c r="R120" s="1"/>
      <c r="S120" s="1"/>
      <c r="T120" s="1"/>
    </row>
    <row r="121" spans="1:20" ht="19.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6"/>
      <c r="K121" s="1"/>
      <c r="L121" s="1"/>
      <c r="M121" s="1"/>
      <c r="N121" s="1"/>
      <c r="O121" s="1"/>
      <c r="P121" s="1"/>
      <c r="Q121" s="1"/>
      <c r="R121" s="1"/>
      <c r="S121" s="1"/>
      <c r="T121" s="1"/>
    </row>
    <row r="122" spans="1:20" ht="19.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6"/>
      <c r="K122" s="1"/>
      <c r="L122" s="1"/>
      <c r="M122" s="1"/>
      <c r="N122" s="1"/>
      <c r="O122" s="1"/>
      <c r="P122" s="1"/>
      <c r="Q122" s="1"/>
      <c r="R122" s="1"/>
      <c r="S122" s="1"/>
      <c r="T122" s="1"/>
    </row>
    <row r="123" spans="1:20" ht="19.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6"/>
      <c r="K123" s="1"/>
      <c r="L123" s="1"/>
      <c r="M123" s="1"/>
      <c r="N123" s="1"/>
      <c r="O123" s="1"/>
      <c r="P123" s="1"/>
      <c r="Q123" s="1"/>
      <c r="R123" s="1"/>
      <c r="S123" s="1"/>
      <c r="T123" s="1"/>
    </row>
    <row r="124" spans="1:20" ht="19.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6"/>
      <c r="K124" s="1"/>
      <c r="L124" s="1"/>
      <c r="M124" s="1"/>
      <c r="N124" s="1"/>
      <c r="O124" s="1"/>
      <c r="P124" s="1"/>
      <c r="Q124" s="1"/>
      <c r="R124" s="1"/>
      <c r="S124" s="1"/>
      <c r="T124" s="1"/>
    </row>
    <row r="125" spans="1:20" ht="19.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6"/>
      <c r="K125" s="1"/>
      <c r="L125" s="1"/>
      <c r="M125" s="1"/>
      <c r="N125" s="1"/>
      <c r="O125" s="1"/>
      <c r="P125" s="1"/>
      <c r="Q125" s="1"/>
      <c r="R125" s="1"/>
      <c r="S125" s="1"/>
      <c r="T125" s="1"/>
    </row>
    <row r="126" spans="1:20" ht="19.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6"/>
      <c r="K126" s="1"/>
      <c r="L126" s="1"/>
      <c r="M126" s="1"/>
      <c r="N126" s="1"/>
      <c r="O126" s="1"/>
      <c r="P126" s="1"/>
      <c r="Q126" s="1"/>
      <c r="R126" s="1"/>
      <c r="S126" s="1"/>
      <c r="T126" s="1"/>
    </row>
    <row r="127" spans="1:20" ht="19.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6"/>
      <c r="K127" s="1"/>
      <c r="L127" s="1"/>
      <c r="M127" s="1"/>
      <c r="N127" s="1"/>
      <c r="O127" s="1"/>
      <c r="P127" s="1"/>
      <c r="Q127" s="1"/>
      <c r="R127" s="1"/>
      <c r="S127" s="1"/>
      <c r="T127" s="1"/>
    </row>
    <row r="128" spans="1:20" ht="19.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6"/>
      <c r="K128" s="1"/>
      <c r="L128" s="1"/>
      <c r="M128" s="1"/>
      <c r="N128" s="1"/>
      <c r="O128" s="1"/>
      <c r="P128" s="1"/>
      <c r="Q128" s="1"/>
      <c r="R128" s="1"/>
      <c r="S128" s="1"/>
      <c r="T128" s="1"/>
    </row>
    <row r="129" spans="1:20" ht="19.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6"/>
      <c r="K129" s="1"/>
      <c r="L129" s="1"/>
      <c r="M129" s="1"/>
      <c r="N129" s="1"/>
      <c r="O129" s="1"/>
      <c r="P129" s="1"/>
      <c r="Q129" s="1"/>
      <c r="R129" s="1"/>
      <c r="S129" s="1"/>
      <c r="T129" s="1"/>
    </row>
    <row r="130" spans="1:20" ht="19.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6"/>
      <c r="K130" s="1"/>
      <c r="L130" s="1"/>
      <c r="M130" s="1"/>
      <c r="N130" s="1"/>
      <c r="O130" s="1"/>
      <c r="P130" s="1"/>
      <c r="Q130" s="1"/>
      <c r="R130" s="1"/>
      <c r="S130" s="1"/>
      <c r="T130" s="1"/>
    </row>
    <row r="131" spans="1:20" ht="19.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6"/>
      <c r="K131" s="1"/>
      <c r="L131" s="1"/>
      <c r="M131" s="1"/>
      <c r="N131" s="1"/>
      <c r="O131" s="1"/>
      <c r="P131" s="1"/>
      <c r="Q131" s="1"/>
      <c r="R131" s="1"/>
      <c r="S131" s="1"/>
      <c r="T131" s="1"/>
    </row>
    <row r="132" spans="1:20" ht="19.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6"/>
      <c r="K132" s="1"/>
      <c r="L132" s="1"/>
      <c r="M132" s="1"/>
      <c r="N132" s="1"/>
      <c r="O132" s="1"/>
      <c r="P132" s="1"/>
      <c r="Q132" s="1"/>
      <c r="R132" s="1"/>
      <c r="S132" s="1"/>
      <c r="T132" s="1"/>
    </row>
    <row r="133" spans="1:20" ht="19.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6"/>
      <c r="K133" s="1"/>
      <c r="L133" s="1"/>
      <c r="M133" s="1"/>
      <c r="N133" s="1"/>
      <c r="O133" s="1"/>
      <c r="P133" s="1"/>
      <c r="Q133" s="1"/>
      <c r="R133" s="1"/>
      <c r="S133" s="1"/>
      <c r="T133" s="1"/>
    </row>
    <row r="134" spans="1:20" ht="19.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6"/>
      <c r="K134" s="1"/>
      <c r="L134" s="1"/>
      <c r="M134" s="1"/>
      <c r="N134" s="1"/>
      <c r="O134" s="1"/>
      <c r="P134" s="1"/>
      <c r="Q134" s="1"/>
      <c r="R134" s="1"/>
      <c r="S134" s="1"/>
      <c r="T134" s="1"/>
    </row>
    <row r="135" spans="1:20" ht="19.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6"/>
      <c r="K135" s="1"/>
      <c r="L135" s="1"/>
      <c r="M135" s="1"/>
      <c r="N135" s="1"/>
      <c r="O135" s="1"/>
      <c r="P135" s="1"/>
      <c r="Q135" s="1"/>
      <c r="R135" s="1"/>
      <c r="S135" s="1"/>
      <c r="T135" s="1"/>
    </row>
    <row r="136" spans="1:20" ht="19.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6"/>
      <c r="K136" s="1"/>
      <c r="L136" s="1"/>
      <c r="M136" s="1"/>
      <c r="N136" s="1"/>
      <c r="O136" s="1"/>
      <c r="P136" s="1"/>
      <c r="Q136" s="1"/>
      <c r="R136" s="1"/>
      <c r="S136" s="1"/>
      <c r="T136" s="1"/>
    </row>
    <row r="137" spans="1:20" ht="19.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6"/>
      <c r="K137" s="1"/>
      <c r="L137" s="1"/>
      <c r="M137" s="1"/>
      <c r="N137" s="1"/>
      <c r="O137" s="1"/>
      <c r="P137" s="1"/>
      <c r="Q137" s="1"/>
      <c r="R137" s="1"/>
      <c r="S137" s="1"/>
      <c r="T137" s="1"/>
    </row>
    <row r="138" spans="1:20" ht="19.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6"/>
      <c r="K138" s="1"/>
      <c r="L138" s="1"/>
      <c r="M138" s="1"/>
      <c r="N138" s="1"/>
      <c r="O138" s="1"/>
      <c r="P138" s="1"/>
      <c r="Q138" s="1"/>
      <c r="R138" s="1"/>
      <c r="S138" s="1"/>
      <c r="T138" s="1"/>
    </row>
    <row r="139" spans="1:20" ht="19.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6"/>
      <c r="K139" s="1"/>
      <c r="L139" s="1"/>
      <c r="M139" s="1"/>
      <c r="N139" s="1"/>
      <c r="O139" s="1"/>
      <c r="P139" s="1"/>
      <c r="Q139" s="1"/>
      <c r="R139" s="1"/>
      <c r="S139" s="1"/>
      <c r="T139" s="1"/>
    </row>
    <row r="140" spans="1:20" ht="19.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6"/>
      <c r="K140" s="1"/>
      <c r="L140" s="1"/>
      <c r="M140" s="1"/>
      <c r="N140" s="1"/>
      <c r="O140" s="1"/>
      <c r="P140" s="1"/>
      <c r="Q140" s="1"/>
      <c r="R140" s="1"/>
      <c r="S140" s="1"/>
      <c r="T140" s="1"/>
    </row>
    <row r="141" spans="1:20" ht="19.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6"/>
      <c r="K141" s="1"/>
      <c r="L141" s="1"/>
      <c r="M141" s="1"/>
      <c r="N141" s="1"/>
      <c r="O141" s="1"/>
      <c r="P141" s="1"/>
      <c r="Q141" s="1"/>
      <c r="R141" s="1"/>
      <c r="S141" s="1"/>
      <c r="T141" s="1"/>
    </row>
    <row r="142" spans="1:20" ht="19.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6"/>
      <c r="K142" s="1"/>
      <c r="L142" s="1"/>
      <c r="M142" s="1"/>
      <c r="N142" s="1"/>
      <c r="O142" s="1"/>
      <c r="P142" s="1"/>
      <c r="Q142" s="1"/>
      <c r="R142" s="1"/>
      <c r="S142" s="1"/>
      <c r="T142" s="1"/>
    </row>
    <row r="143" spans="1:20" ht="19.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6"/>
      <c r="K143" s="1"/>
      <c r="L143" s="1"/>
      <c r="M143" s="1"/>
      <c r="N143" s="1"/>
      <c r="O143" s="1"/>
      <c r="P143" s="1"/>
      <c r="Q143" s="1"/>
      <c r="R143" s="1"/>
      <c r="S143" s="1"/>
      <c r="T143" s="1"/>
    </row>
    <row r="144" spans="1:20" ht="19.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6"/>
      <c r="K144" s="1"/>
      <c r="L144" s="1"/>
      <c r="M144" s="1"/>
      <c r="N144" s="1"/>
      <c r="O144" s="1"/>
      <c r="P144" s="1"/>
      <c r="Q144" s="1"/>
      <c r="R144" s="1"/>
      <c r="S144" s="1"/>
      <c r="T144" s="1"/>
    </row>
    <row r="145" spans="1:20" ht="19.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6"/>
      <c r="K145" s="1"/>
      <c r="L145" s="1"/>
      <c r="M145" s="1"/>
      <c r="N145" s="1"/>
      <c r="O145" s="1"/>
      <c r="P145" s="1"/>
      <c r="Q145" s="1"/>
      <c r="R145" s="1"/>
      <c r="S145" s="1"/>
      <c r="T145" s="1"/>
    </row>
    <row r="146" spans="1:20" ht="19.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6"/>
      <c r="K146" s="1"/>
      <c r="L146" s="1"/>
      <c r="M146" s="1"/>
      <c r="N146" s="1"/>
      <c r="O146" s="1"/>
      <c r="P146" s="1"/>
      <c r="Q146" s="1"/>
      <c r="R146" s="1"/>
      <c r="S146" s="1"/>
      <c r="T146" s="1"/>
    </row>
    <row r="147" spans="1:20" ht="19.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6"/>
      <c r="K147" s="1"/>
      <c r="L147" s="1"/>
      <c r="M147" s="1"/>
      <c r="N147" s="1"/>
      <c r="O147" s="1"/>
      <c r="P147" s="1"/>
      <c r="Q147" s="1"/>
      <c r="R147" s="1"/>
      <c r="S147" s="1"/>
      <c r="T147" s="1"/>
    </row>
    <row r="148" spans="1:20" ht="19.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6"/>
      <c r="K148" s="1"/>
      <c r="L148" s="1"/>
      <c r="M148" s="1"/>
      <c r="N148" s="1"/>
      <c r="O148" s="1"/>
      <c r="P148" s="1"/>
      <c r="Q148" s="1"/>
      <c r="R148" s="1"/>
      <c r="S148" s="1"/>
      <c r="T148" s="1"/>
    </row>
    <row r="149" spans="1:20" ht="19.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6"/>
      <c r="K149" s="1"/>
      <c r="L149" s="1"/>
      <c r="M149" s="1"/>
      <c r="N149" s="1"/>
      <c r="O149" s="1"/>
      <c r="P149" s="1"/>
      <c r="Q149" s="1"/>
      <c r="R149" s="1"/>
      <c r="S149" s="1"/>
      <c r="T149" s="1"/>
    </row>
    <row r="150" spans="1:20" ht="19.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6"/>
      <c r="K150" s="1"/>
      <c r="L150" s="1"/>
      <c r="M150" s="1"/>
      <c r="N150" s="1"/>
      <c r="O150" s="1"/>
      <c r="P150" s="1"/>
      <c r="Q150" s="1"/>
      <c r="R150" s="1"/>
      <c r="S150" s="1"/>
      <c r="T150" s="1"/>
    </row>
    <row r="151" spans="1:20" ht="19.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6"/>
      <c r="K151" s="1"/>
      <c r="L151" s="1"/>
      <c r="M151" s="1"/>
      <c r="N151" s="1"/>
      <c r="O151" s="1"/>
      <c r="P151" s="1"/>
      <c r="Q151" s="1"/>
      <c r="R151" s="1"/>
      <c r="S151" s="1"/>
      <c r="T151" s="1"/>
    </row>
    <row r="152" spans="1:20" ht="19.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6"/>
      <c r="K152" s="1"/>
      <c r="L152" s="1"/>
      <c r="M152" s="1"/>
      <c r="N152" s="1"/>
      <c r="O152" s="1"/>
      <c r="P152" s="1"/>
      <c r="Q152" s="1"/>
      <c r="R152" s="1"/>
      <c r="S152" s="1"/>
      <c r="T152" s="1"/>
    </row>
    <row r="153" spans="1:20" ht="19.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6"/>
      <c r="K153" s="1"/>
      <c r="L153" s="1"/>
      <c r="M153" s="1"/>
      <c r="N153" s="1"/>
      <c r="O153" s="1"/>
      <c r="P153" s="1"/>
      <c r="Q153" s="1"/>
      <c r="R153" s="1"/>
      <c r="S153" s="1"/>
      <c r="T153" s="1"/>
    </row>
    <row r="154" spans="1:20" ht="19.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6"/>
      <c r="K154" s="1"/>
      <c r="L154" s="1"/>
      <c r="M154" s="1"/>
      <c r="N154" s="1"/>
      <c r="O154" s="1"/>
      <c r="P154" s="1"/>
      <c r="Q154" s="1"/>
      <c r="R154" s="1"/>
      <c r="S154" s="1"/>
      <c r="T154" s="1"/>
    </row>
    <row r="155" spans="1:20" ht="19.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6"/>
      <c r="K155" s="1"/>
      <c r="L155" s="1"/>
      <c r="M155" s="1"/>
      <c r="N155" s="1"/>
      <c r="O155" s="1"/>
      <c r="P155" s="1"/>
      <c r="Q155" s="1"/>
      <c r="R155" s="1"/>
      <c r="S155" s="1"/>
      <c r="T155" s="1"/>
    </row>
    <row r="156" spans="1:20" ht="19.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6"/>
      <c r="K156" s="1"/>
      <c r="L156" s="1"/>
      <c r="M156" s="1"/>
      <c r="N156" s="1"/>
      <c r="O156" s="1"/>
      <c r="P156" s="1"/>
      <c r="Q156" s="1"/>
      <c r="R156" s="1"/>
      <c r="S156" s="1"/>
      <c r="T156" s="1"/>
    </row>
    <row r="157" spans="1:20" ht="19.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6"/>
      <c r="K157" s="1"/>
      <c r="L157" s="1"/>
      <c r="M157" s="1"/>
      <c r="N157" s="1"/>
      <c r="O157" s="1"/>
      <c r="P157" s="1"/>
      <c r="Q157" s="1"/>
      <c r="R157" s="1"/>
      <c r="S157" s="1"/>
      <c r="T157" s="1"/>
    </row>
    <row r="158" spans="1:20" ht="19.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6"/>
      <c r="K158" s="1"/>
      <c r="L158" s="1"/>
      <c r="M158" s="1"/>
      <c r="N158" s="1"/>
      <c r="O158" s="1"/>
      <c r="P158" s="1"/>
      <c r="Q158" s="1"/>
      <c r="R158" s="1"/>
      <c r="S158" s="1"/>
      <c r="T158" s="1"/>
    </row>
    <row r="159" spans="1:20" ht="19.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6"/>
      <c r="K159" s="1"/>
      <c r="L159" s="1"/>
      <c r="M159" s="1"/>
      <c r="N159" s="1"/>
      <c r="O159" s="1"/>
      <c r="P159" s="1"/>
      <c r="Q159" s="1"/>
      <c r="R159" s="1"/>
      <c r="S159" s="1"/>
      <c r="T159" s="1"/>
    </row>
    <row r="160" spans="1:20" ht="19.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6"/>
      <c r="K160" s="1"/>
      <c r="L160" s="1"/>
      <c r="M160" s="1"/>
      <c r="N160" s="1"/>
      <c r="O160" s="1"/>
      <c r="P160" s="1"/>
      <c r="Q160" s="1"/>
      <c r="R160" s="1"/>
      <c r="S160" s="1"/>
      <c r="T160" s="1"/>
    </row>
    <row r="161" spans="1:20" ht="19.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6"/>
      <c r="K161" s="1"/>
      <c r="L161" s="1"/>
      <c r="M161" s="1"/>
      <c r="N161" s="1"/>
      <c r="O161" s="1"/>
      <c r="P161" s="1"/>
      <c r="Q161" s="1"/>
      <c r="R161" s="1"/>
      <c r="S161" s="1"/>
      <c r="T161" s="1"/>
    </row>
    <row r="162" spans="1:20" ht="19.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6"/>
      <c r="K162" s="1"/>
      <c r="L162" s="1"/>
      <c r="M162" s="1"/>
      <c r="N162" s="1"/>
      <c r="O162" s="1"/>
      <c r="P162" s="1"/>
      <c r="Q162" s="1"/>
      <c r="R162" s="1"/>
      <c r="S162" s="1"/>
      <c r="T162" s="1"/>
    </row>
    <row r="163" spans="1:20" ht="19.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6"/>
      <c r="K163" s="1"/>
      <c r="L163" s="1"/>
      <c r="M163" s="1"/>
      <c r="N163" s="1"/>
      <c r="O163" s="1"/>
      <c r="P163" s="1"/>
      <c r="Q163" s="1"/>
      <c r="R163" s="1"/>
      <c r="S163" s="1"/>
      <c r="T163" s="1"/>
    </row>
    <row r="164" spans="1:20" ht="19.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6"/>
      <c r="K164" s="1"/>
      <c r="L164" s="1"/>
      <c r="M164" s="1"/>
      <c r="N164" s="1"/>
      <c r="O164" s="1"/>
      <c r="P164" s="1"/>
      <c r="Q164" s="1"/>
      <c r="R164" s="1"/>
      <c r="S164" s="1"/>
      <c r="T164" s="1"/>
    </row>
    <row r="165" spans="1:20" ht="19.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6"/>
      <c r="K165" s="1"/>
      <c r="L165" s="1"/>
      <c r="M165" s="1"/>
      <c r="N165" s="1"/>
      <c r="O165" s="1"/>
      <c r="P165" s="1"/>
      <c r="Q165" s="1"/>
      <c r="R165" s="1"/>
      <c r="S165" s="1"/>
      <c r="T165" s="1"/>
    </row>
    <row r="166" spans="1:20" ht="19.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6"/>
      <c r="K166" s="1"/>
      <c r="L166" s="1"/>
      <c r="M166" s="1"/>
      <c r="N166" s="1"/>
      <c r="O166" s="1"/>
      <c r="P166" s="1"/>
      <c r="Q166" s="1"/>
      <c r="R166" s="1"/>
      <c r="S166" s="1"/>
      <c r="T166" s="1"/>
    </row>
    <row r="167" spans="1:20" ht="19.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6"/>
      <c r="K167" s="1"/>
      <c r="L167" s="1"/>
      <c r="M167" s="1"/>
      <c r="N167" s="1"/>
      <c r="O167" s="1"/>
      <c r="P167" s="1"/>
      <c r="Q167" s="1"/>
      <c r="R167" s="1"/>
      <c r="S167" s="1"/>
      <c r="T167" s="1"/>
    </row>
    <row r="168" spans="1:20" ht="19.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6"/>
      <c r="K168" s="1"/>
      <c r="L168" s="1"/>
      <c r="M168" s="1"/>
      <c r="N168" s="1"/>
      <c r="O168" s="1"/>
      <c r="P168" s="1"/>
      <c r="Q168" s="1"/>
      <c r="R168" s="1"/>
      <c r="S168" s="1"/>
      <c r="T168" s="1"/>
    </row>
    <row r="169" spans="1:20" ht="19.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6"/>
      <c r="K169" s="1"/>
      <c r="L169" s="1"/>
      <c r="M169" s="1"/>
      <c r="N169" s="1"/>
      <c r="O169" s="1"/>
      <c r="P169" s="1"/>
      <c r="Q169" s="1"/>
      <c r="R169" s="1"/>
      <c r="S169" s="1"/>
      <c r="T169" s="1"/>
    </row>
    <row r="170" spans="1:20" ht="19.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6"/>
      <c r="K170" s="1"/>
      <c r="L170" s="1"/>
      <c r="M170" s="1"/>
      <c r="N170" s="1"/>
      <c r="O170" s="1"/>
      <c r="P170" s="1"/>
      <c r="Q170" s="1"/>
      <c r="R170" s="1"/>
      <c r="S170" s="1"/>
      <c r="T170" s="1"/>
    </row>
    <row r="171" spans="1:20" ht="19.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6"/>
      <c r="K171" s="1"/>
      <c r="L171" s="1"/>
      <c r="M171" s="1"/>
      <c r="N171" s="1"/>
      <c r="O171" s="1"/>
      <c r="P171" s="1"/>
      <c r="Q171" s="1"/>
      <c r="R171" s="1"/>
      <c r="S171" s="1"/>
      <c r="T171" s="1"/>
    </row>
    <row r="172" spans="1:20" ht="19.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6"/>
      <c r="K172" s="1"/>
      <c r="L172" s="1"/>
      <c r="M172" s="1"/>
      <c r="N172" s="1"/>
      <c r="O172" s="1"/>
      <c r="P172" s="1"/>
      <c r="Q172" s="1"/>
      <c r="R172" s="1"/>
      <c r="S172" s="1"/>
      <c r="T172" s="1"/>
    </row>
    <row r="173" spans="1:20" ht="19.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6"/>
      <c r="K173" s="1"/>
      <c r="L173" s="1"/>
      <c r="M173" s="1"/>
      <c r="N173" s="1"/>
      <c r="O173" s="1"/>
      <c r="P173" s="1"/>
      <c r="Q173" s="1"/>
      <c r="R173" s="1"/>
      <c r="S173" s="1"/>
      <c r="T173" s="1"/>
    </row>
    <row r="174" spans="1:20" ht="19.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6"/>
      <c r="K174" s="1"/>
      <c r="L174" s="1"/>
      <c r="M174" s="1"/>
      <c r="N174" s="1"/>
      <c r="O174" s="1"/>
      <c r="P174" s="1"/>
      <c r="Q174" s="1"/>
      <c r="R174" s="1"/>
      <c r="S174" s="1"/>
      <c r="T174" s="1"/>
    </row>
    <row r="175" spans="1:20" ht="19.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6"/>
      <c r="K175" s="1"/>
      <c r="L175" s="1"/>
      <c r="M175" s="1"/>
      <c r="N175" s="1"/>
      <c r="O175" s="1"/>
      <c r="P175" s="1"/>
      <c r="Q175" s="1"/>
      <c r="R175" s="1"/>
      <c r="S175" s="1"/>
      <c r="T175" s="1"/>
    </row>
    <row r="176" spans="1:20" ht="19.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6"/>
      <c r="K176" s="1"/>
      <c r="L176" s="1"/>
      <c r="M176" s="1"/>
      <c r="N176" s="1"/>
      <c r="O176" s="1"/>
      <c r="P176" s="1"/>
      <c r="Q176" s="1"/>
      <c r="R176" s="1"/>
      <c r="S176" s="1"/>
      <c r="T176" s="1"/>
    </row>
    <row r="177" spans="1:20" ht="19.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6"/>
      <c r="K177" s="1"/>
      <c r="L177" s="1"/>
      <c r="M177" s="1"/>
      <c r="N177" s="1"/>
      <c r="O177" s="1"/>
      <c r="P177" s="1"/>
      <c r="Q177" s="1"/>
      <c r="R177" s="1"/>
      <c r="S177" s="1"/>
      <c r="T177" s="1"/>
    </row>
    <row r="178" spans="1:20" ht="19.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6"/>
      <c r="K178" s="1"/>
      <c r="L178" s="1"/>
      <c r="M178" s="1"/>
      <c r="N178" s="1"/>
      <c r="O178" s="1"/>
      <c r="P178" s="1"/>
      <c r="Q178" s="1"/>
      <c r="R178" s="1"/>
      <c r="S178" s="1"/>
      <c r="T178" s="1"/>
    </row>
    <row r="179" spans="1:20" ht="19.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6"/>
      <c r="K179" s="1"/>
      <c r="L179" s="1"/>
      <c r="M179" s="1"/>
      <c r="N179" s="1"/>
      <c r="O179" s="1"/>
      <c r="P179" s="1"/>
      <c r="Q179" s="1"/>
      <c r="R179" s="1"/>
      <c r="S179" s="1"/>
      <c r="T179" s="1"/>
    </row>
    <row r="180" spans="1:20" ht="19.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6"/>
      <c r="K180" s="1"/>
      <c r="L180" s="1"/>
      <c r="M180" s="1"/>
      <c r="N180" s="1"/>
      <c r="O180" s="1"/>
      <c r="P180" s="1"/>
      <c r="Q180" s="1"/>
      <c r="R180" s="1"/>
      <c r="S180" s="1"/>
      <c r="T180" s="1"/>
    </row>
    <row r="181" spans="1:20" ht="19.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6"/>
      <c r="K181" s="1"/>
      <c r="L181" s="1"/>
      <c r="M181" s="1"/>
      <c r="N181" s="1"/>
      <c r="O181" s="1"/>
      <c r="P181" s="1"/>
      <c r="Q181" s="1"/>
      <c r="R181" s="1"/>
      <c r="S181" s="1"/>
      <c r="T181" s="1"/>
    </row>
    <row r="182" spans="1:20" ht="19.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6"/>
      <c r="K182" s="1"/>
      <c r="L182" s="1"/>
      <c r="M182" s="1"/>
      <c r="N182" s="1"/>
      <c r="O182" s="1"/>
      <c r="P182" s="1"/>
      <c r="Q182" s="1"/>
      <c r="R182" s="1"/>
      <c r="S182" s="1"/>
      <c r="T182" s="1"/>
    </row>
    <row r="183" spans="1:20" ht="19.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6"/>
      <c r="K183" s="1"/>
      <c r="L183" s="1"/>
      <c r="M183" s="1"/>
      <c r="N183" s="1"/>
      <c r="O183" s="1"/>
      <c r="P183" s="1"/>
      <c r="Q183" s="1"/>
      <c r="R183" s="1"/>
      <c r="S183" s="1"/>
      <c r="T183" s="1"/>
    </row>
    <row r="184" spans="1:20" ht="19.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6"/>
      <c r="K184" s="1"/>
      <c r="L184" s="1"/>
      <c r="M184" s="1"/>
      <c r="N184" s="1"/>
      <c r="O184" s="1"/>
      <c r="P184" s="1"/>
      <c r="Q184" s="1"/>
      <c r="R184" s="1"/>
      <c r="S184" s="1"/>
      <c r="T184" s="1"/>
    </row>
    <row r="185" spans="1:20" ht="19.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6"/>
      <c r="K185" s="1"/>
      <c r="L185" s="1"/>
      <c r="M185" s="1"/>
      <c r="N185" s="1"/>
      <c r="O185" s="1"/>
      <c r="P185" s="1"/>
      <c r="Q185" s="1"/>
      <c r="R185" s="1"/>
      <c r="S185" s="1"/>
      <c r="T185" s="1"/>
    </row>
    <row r="186" spans="1:20" ht="19.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6"/>
      <c r="K186" s="1"/>
      <c r="L186" s="1"/>
      <c r="M186" s="1"/>
      <c r="N186" s="1"/>
      <c r="O186" s="1"/>
      <c r="P186" s="1"/>
      <c r="Q186" s="1"/>
      <c r="R186" s="1"/>
      <c r="S186" s="1"/>
      <c r="T186" s="1"/>
    </row>
    <row r="187" spans="1:20" ht="19.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6"/>
      <c r="K187" s="1"/>
      <c r="L187" s="1"/>
      <c r="M187" s="1"/>
      <c r="N187" s="1"/>
      <c r="O187" s="1"/>
      <c r="P187" s="1"/>
      <c r="Q187" s="1"/>
      <c r="R187" s="1"/>
      <c r="S187" s="1"/>
      <c r="T187" s="1"/>
    </row>
    <row r="188" spans="1:20" ht="19.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6"/>
      <c r="K188" s="1"/>
      <c r="L188" s="1"/>
      <c r="M188" s="1"/>
      <c r="N188" s="1"/>
      <c r="O188" s="1"/>
      <c r="P188" s="1"/>
      <c r="Q188" s="1"/>
      <c r="R188" s="1"/>
      <c r="S188" s="1"/>
      <c r="T188" s="1"/>
    </row>
    <row r="189" spans="1:20" ht="19.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6"/>
      <c r="K189" s="1"/>
      <c r="L189" s="1"/>
      <c r="M189" s="1"/>
      <c r="N189" s="1"/>
      <c r="O189" s="1"/>
      <c r="P189" s="1"/>
      <c r="Q189" s="1"/>
      <c r="R189" s="1"/>
      <c r="S189" s="1"/>
      <c r="T189" s="1"/>
    </row>
    <row r="190" spans="1:20" ht="19.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6"/>
      <c r="K190" s="1"/>
      <c r="L190" s="1"/>
      <c r="M190" s="1"/>
      <c r="N190" s="1"/>
      <c r="O190" s="1"/>
      <c r="P190" s="1"/>
      <c r="Q190" s="1"/>
      <c r="R190" s="1"/>
      <c r="S190" s="1"/>
      <c r="T190" s="1"/>
    </row>
    <row r="191" spans="1:20" ht="19.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6"/>
      <c r="K191" s="1"/>
      <c r="L191" s="1"/>
      <c r="M191" s="1"/>
      <c r="N191" s="1"/>
      <c r="O191" s="1"/>
      <c r="P191" s="1"/>
      <c r="Q191" s="1"/>
      <c r="R191" s="1"/>
      <c r="S191" s="1"/>
      <c r="T191" s="1"/>
    </row>
    <row r="192" spans="1:20" ht="19.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6"/>
      <c r="K192" s="1"/>
      <c r="L192" s="1"/>
      <c r="M192" s="1"/>
      <c r="N192" s="1"/>
      <c r="O192" s="1"/>
      <c r="P192" s="1"/>
      <c r="Q192" s="1"/>
      <c r="R192" s="1"/>
      <c r="S192" s="1"/>
      <c r="T192" s="1"/>
    </row>
    <row r="193" spans="1:20" ht="19.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6"/>
      <c r="K193" s="1"/>
      <c r="L193" s="1"/>
      <c r="M193" s="1"/>
      <c r="N193" s="1"/>
      <c r="O193" s="1"/>
      <c r="P193" s="1"/>
      <c r="Q193" s="1"/>
      <c r="R193" s="1"/>
      <c r="S193" s="1"/>
      <c r="T193" s="1"/>
    </row>
    <row r="194" spans="1:20" ht="19.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6"/>
      <c r="K194" s="1"/>
      <c r="L194" s="1"/>
      <c r="M194" s="1"/>
      <c r="N194" s="1"/>
      <c r="O194" s="1"/>
      <c r="P194" s="1"/>
      <c r="Q194" s="1"/>
      <c r="R194" s="1"/>
      <c r="S194" s="1"/>
      <c r="T194" s="1"/>
    </row>
    <row r="195" spans="1:20" ht="19.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6"/>
      <c r="K195" s="1"/>
      <c r="L195" s="1"/>
      <c r="M195" s="1"/>
      <c r="N195" s="1"/>
      <c r="O195" s="1"/>
      <c r="P195" s="1"/>
      <c r="Q195" s="1"/>
      <c r="R195" s="1"/>
      <c r="S195" s="1"/>
      <c r="T195" s="1"/>
    </row>
    <row r="196" spans="1:20" ht="19.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6"/>
      <c r="K196" s="1"/>
      <c r="L196" s="1"/>
      <c r="M196" s="1"/>
      <c r="N196" s="1"/>
      <c r="O196" s="1"/>
      <c r="P196" s="1"/>
      <c r="Q196" s="1"/>
      <c r="R196" s="1"/>
      <c r="S196" s="1"/>
      <c r="T196" s="1"/>
    </row>
    <row r="197" spans="1:20" ht="19.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6"/>
      <c r="K197" s="1"/>
      <c r="L197" s="1"/>
      <c r="M197" s="1"/>
      <c r="N197" s="1"/>
      <c r="O197" s="1"/>
      <c r="P197" s="1"/>
      <c r="Q197" s="1"/>
      <c r="R197" s="1"/>
      <c r="S197" s="1"/>
      <c r="T197" s="1"/>
    </row>
    <row r="198" spans="1:20" ht="19.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6"/>
      <c r="K198" s="1"/>
      <c r="L198" s="1"/>
      <c r="M198" s="1"/>
      <c r="N198" s="1"/>
      <c r="O198" s="1"/>
      <c r="P198" s="1"/>
      <c r="Q198" s="1"/>
      <c r="R198" s="1"/>
      <c r="S198" s="1"/>
      <c r="T198" s="1"/>
    </row>
    <row r="199" spans="1:20" ht="19.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6"/>
      <c r="K199" s="1"/>
      <c r="L199" s="1"/>
      <c r="M199" s="1"/>
      <c r="N199" s="1"/>
      <c r="O199" s="1"/>
      <c r="P199" s="1"/>
      <c r="Q199" s="1"/>
      <c r="R199" s="1"/>
      <c r="S199" s="1"/>
      <c r="T199" s="1"/>
    </row>
    <row r="200" spans="1:20" ht="19.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6"/>
      <c r="K200" s="1"/>
      <c r="L200" s="1"/>
      <c r="M200" s="1"/>
      <c r="N200" s="1"/>
      <c r="O200" s="1"/>
      <c r="P200" s="1"/>
      <c r="Q200" s="1"/>
      <c r="R200" s="1"/>
      <c r="S200" s="1"/>
      <c r="T200" s="1"/>
    </row>
    <row r="201" spans="1:20" ht="19.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6"/>
      <c r="K201" s="1"/>
      <c r="L201" s="1"/>
      <c r="M201" s="1"/>
      <c r="N201" s="1"/>
      <c r="O201" s="1"/>
      <c r="P201" s="1"/>
      <c r="Q201" s="1"/>
      <c r="R201" s="1"/>
      <c r="S201" s="1"/>
      <c r="T201" s="1"/>
    </row>
    <row r="202" spans="1:20" ht="19.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6"/>
      <c r="K202" s="1"/>
      <c r="L202" s="1"/>
      <c r="M202" s="1"/>
      <c r="N202" s="1"/>
      <c r="O202" s="1"/>
      <c r="P202" s="1"/>
      <c r="Q202" s="1"/>
      <c r="R202" s="1"/>
      <c r="S202" s="1"/>
      <c r="T202" s="1"/>
    </row>
    <row r="203" spans="1:20" ht="19.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6"/>
      <c r="K203" s="1"/>
      <c r="L203" s="1"/>
      <c r="M203" s="1"/>
      <c r="N203" s="1"/>
      <c r="O203" s="1"/>
      <c r="P203" s="1"/>
      <c r="Q203" s="1"/>
      <c r="R203" s="1"/>
      <c r="S203" s="1"/>
      <c r="T203" s="1"/>
    </row>
    <row r="204" spans="1:20" ht="19.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6"/>
      <c r="K204" s="1"/>
      <c r="L204" s="1"/>
      <c r="M204" s="1"/>
      <c r="N204" s="1"/>
      <c r="O204" s="1"/>
      <c r="P204" s="1"/>
      <c r="Q204" s="1"/>
      <c r="R204" s="1"/>
      <c r="S204" s="1"/>
      <c r="T204" s="1"/>
    </row>
    <row r="205" spans="1:20" ht="19.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6"/>
      <c r="K205" s="1"/>
      <c r="L205" s="1"/>
      <c r="M205" s="1"/>
      <c r="N205" s="1"/>
      <c r="O205" s="1"/>
      <c r="P205" s="1"/>
      <c r="Q205" s="1"/>
      <c r="R205" s="1"/>
      <c r="S205" s="1"/>
      <c r="T205" s="1"/>
    </row>
    <row r="206" spans="1:20" ht="19.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6"/>
      <c r="K206" s="1"/>
      <c r="L206" s="1"/>
      <c r="M206" s="1"/>
      <c r="N206" s="1"/>
      <c r="O206" s="1"/>
      <c r="P206" s="1"/>
      <c r="Q206" s="1"/>
      <c r="R206" s="1"/>
      <c r="S206" s="1"/>
      <c r="T206" s="1"/>
    </row>
    <row r="207" spans="1:20" ht="19.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6"/>
      <c r="K207" s="1"/>
      <c r="L207" s="1"/>
      <c r="M207" s="1"/>
      <c r="N207" s="1"/>
      <c r="O207" s="1"/>
      <c r="P207" s="1"/>
      <c r="Q207" s="1"/>
      <c r="R207" s="1"/>
      <c r="S207" s="1"/>
      <c r="T207" s="1"/>
    </row>
    <row r="208" spans="1:20" ht="19.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6"/>
      <c r="K208" s="1"/>
      <c r="L208" s="1"/>
      <c r="M208" s="1"/>
      <c r="N208" s="1"/>
      <c r="O208" s="1"/>
      <c r="P208" s="1"/>
      <c r="Q208" s="1"/>
      <c r="R208" s="1"/>
      <c r="S208" s="1"/>
      <c r="T208" s="1"/>
    </row>
    <row r="209" spans="1:20" ht="19.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6"/>
      <c r="K209" s="1"/>
      <c r="L209" s="1"/>
      <c r="M209" s="1"/>
      <c r="N209" s="1"/>
      <c r="O209" s="1"/>
      <c r="P209" s="1"/>
      <c r="Q209" s="1"/>
      <c r="R209" s="1"/>
      <c r="S209" s="1"/>
      <c r="T209" s="1"/>
    </row>
    <row r="210" spans="1:20" ht="19.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6"/>
      <c r="K210" s="1"/>
      <c r="L210" s="1"/>
      <c r="M210" s="1"/>
      <c r="N210" s="1"/>
      <c r="O210" s="1"/>
      <c r="P210" s="1"/>
      <c r="Q210" s="1"/>
      <c r="R210" s="1"/>
      <c r="S210" s="1"/>
      <c r="T210" s="1"/>
    </row>
    <row r="211" spans="1:20" ht="19.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6"/>
      <c r="K211" s="1"/>
      <c r="L211" s="1"/>
      <c r="M211" s="1"/>
      <c r="N211" s="1"/>
      <c r="O211" s="1"/>
      <c r="P211" s="1"/>
      <c r="Q211" s="1"/>
      <c r="R211" s="1"/>
      <c r="S211" s="1"/>
      <c r="T211" s="1"/>
    </row>
    <row r="212" spans="1:20" ht="19.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6"/>
      <c r="K212" s="1"/>
      <c r="L212" s="1"/>
      <c r="M212" s="1"/>
      <c r="N212" s="1"/>
      <c r="O212" s="1"/>
      <c r="P212" s="1"/>
      <c r="Q212" s="1"/>
      <c r="R212" s="1"/>
      <c r="S212" s="1"/>
      <c r="T212" s="1"/>
    </row>
    <row r="213" spans="1:20" ht="19.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6"/>
      <c r="K213" s="1"/>
      <c r="L213" s="1"/>
      <c r="M213" s="1"/>
      <c r="N213" s="1"/>
      <c r="O213" s="1"/>
      <c r="P213" s="1"/>
      <c r="Q213" s="1"/>
      <c r="R213" s="1"/>
      <c r="S213" s="1"/>
      <c r="T213" s="1"/>
    </row>
    <row r="214" spans="1:20" ht="19.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6"/>
      <c r="K214" s="1"/>
      <c r="L214" s="1"/>
      <c r="M214" s="1"/>
      <c r="N214" s="1"/>
      <c r="O214" s="1"/>
      <c r="P214" s="1"/>
      <c r="Q214" s="1"/>
      <c r="R214" s="1"/>
      <c r="S214" s="1"/>
      <c r="T214" s="1"/>
    </row>
    <row r="215" spans="1:20" ht="19.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6"/>
      <c r="K215" s="1"/>
      <c r="L215" s="1"/>
      <c r="M215" s="1"/>
      <c r="N215" s="1"/>
      <c r="O215" s="1"/>
      <c r="P215" s="1"/>
      <c r="Q215" s="1"/>
      <c r="R215" s="1"/>
      <c r="S215" s="1"/>
      <c r="T215" s="1"/>
    </row>
    <row r="216" spans="1:20" ht="19.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6"/>
      <c r="K216" s="1"/>
      <c r="L216" s="1"/>
      <c r="M216" s="1"/>
      <c r="N216" s="1"/>
      <c r="O216" s="1"/>
      <c r="P216" s="1"/>
      <c r="Q216" s="1"/>
      <c r="R216" s="1"/>
      <c r="S216" s="1"/>
      <c r="T216" s="1"/>
    </row>
    <row r="217" spans="1:20" ht="19.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6"/>
      <c r="K217" s="1"/>
      <c r="L217" s="1"/>
      <c r="M217" s="1"/>
      <c r="N217" s="1"/>
      <c r="O217" s="1"/>
      <c r="P217" s="1"/>
      <c r="Q217" s="1"/>
      <c r="R217" s="1"/>
      <c r="S217" s="1"/>
      <c r="T217" s="1"/>
    </row>
    <row r="218" spans="1:20" ht="19.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6"/>
      <c r="K218" s="1"/>
      <c r="L218" s="1"/>
      <c r="M218" s="1"/>
      <c r="N218" s="1"/>
      <c r="O218" s="1"/>
      <c r="P218" s="1"/>
      <c r="Q218" s="1"/>
      <c r="R218" s="1"/>
      <c r="S218" s="1"/>
      <c r="T218" s="1"/>
    </row>
    <row r="219" spans="1:20" ht="19.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6"/>
      <c r="K219" s="1"/>
      <c r="L219" s="1"/>
      <c r="M219" s="1"/>
      <c r="N219" s="1"/>
      <c r="O219" s="1"/>
      <c r="P219" s="1"/>
      <c r="Q219" s="1"/>
      <c r="R219" s="1"/>
      <c r="S219" s="1"/>
      <c r="T219" s="1"/>
    </row>
    <row r="220" spans="1:20" ht="19.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6"/>
      <c r="K220" s="1"/>
      <c r="L220" s="1"/>
      <c r="M220" s="1"/>
      <c r="N220" s="1"/>
      <c r="O220" s="1"/>
      <c r="P220" s="1"/>
      <c r="Q220" s="1"/>
      <c r="R220" s="1"/>
      <c r="S220" s="1"/>
      <c r="T220" s="1"/>
    </row>
    <row r="221" spans="1:20" ht="19.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6"/>
      <c r="K221" s="1"/>
      <c r="L221" s="1"/>
      <c r="M221" s="1"/>
      <c r="N221" s="1"/>
      <c r="O221" s="1"/>
      <c r="P221" s="1"/>
      <c r="Q221" s="1"/>
      <c r="R221" s="1"/>
      <c r="S221" s="1"/>
      <c r="T221" s="1"/>
    </row>
    <row r="222" spans="1:20" ht="19.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6"/>
      <c r="K222" s="1"/>
      <c r="L222" s="1"/>
      <c r="M222" s="1"/>
      <c r="N222" s="1"/>
      <c r="O222" s="1"/>
      <c r="P222" s="1"/>
      <c r="Q222" s="1"/>
      <c r="R222" s="1"/>
      <c r="S222" s="1"/>
      <c r="T222" s="1"/>
    </row>
    <row r="223" spans="1:20" ht="19.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6"/>
      <c r="K223" s="1"/>
      <c r="L223" s="1"/>
      <c r="M223" s="1"/>
      <c r="N223" s="1"/>
      <c r="O223" s="1"/>
      <c r="P223" s="1"/>
      <c r="Q223" s="1"/>
      <c r="R223" s="1"/>
      <c r="S223" s="1"/>
      <c r="T223" s="1"/>
    </row>
    <row r="224" spans="1:20" ht="19.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6"/>
      <c r="K224" s="1"/>
      <c r="L224" s="1"/>
      <c r="M224" s="1"/>
      <c r="N224" s="1"/>
      <c r="O224" s="1"/>
      <c r="P224" s="1"/>
      <c r="Q224" s="1"/>
      <c r="R224" s="1"/>
      <c r="S224" s="1"/>
      <c r="T224" s="1"/>
    </row>
    <row r="225" spans="1:20" ht="19.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6"/>
      <c r="K225" s="1"/>
      <c r="L225" s="1"/>
      <c r="M225" s="1"/>
      <c r="N225" s="1"/>
      <c r="O225" s="1"/>
      <c r="P225" s="1"/>
      <c r="Q225" s="1"/>
      <c r="R225" s="1"/>
      <c r="S225" s="1"/>
      <c r="T225" s="1"/>
    </row>
    <row r="226" spans="1:20" ht="19.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6"/>
      <c r="K226" s="1"/>
      <c r="L226" s="1"/>
      <c r="M226" s="1"/>
      <c r="N226" s="1"/>
      <c r="O226" s="1"/>
      <c r="P226" s="1"/>
      <c r="Q226" s="1"/>
      <c r="R226" s="1"/>
      <c r="S226" s="1"/>
      <c r="T226" s="1"/>
    </row>
    <row r="227" spans="1:20" ht="19.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6"/>
      <c r="K227" s="1"/>
      <c r="L227" s="1"/>
      <c r="M227" s="1"/>
      <c r="N227" s="1"/>
      <c r="O227" s="1"/>
      <c r="P227" s="1"/>
      <c r="Q227" s="1"/>
      <c r="R227" s="1"/>
      <c r="S227" s="1"/>
      <c r="T227" s="1"/>
    </row>
    <row r="228" spans="1:20" ht="19.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6"/>
      <c r="K228" s="1"/>
      <c r="L228" s="1"/>
      <c r="M228" s="1"/>
      <c r="N228" s="1"/>
      <c r="O228" s="1"/>
      <c r="P228" s="1"/>
      <c r="Q228" s="1"/>
      <c r="R228" s="1"/>
      <c r="S228" s="1"/>
      <c r="T228" s="1"/>
    </row>
    <row r="229" spans="1:20" ht="19.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6"/>
      <c r="K229" s="1"/>
      <c r="L229" s="1"/>
      <c r="M229" s="1"/>
      <c r="N229" s="1"/>
      <c r="O229" s="1"/>
      <c r="P229" s="1"/>
      <c r="Q229" s="1"/>
      <c r="R229" s="1"/>
      <c r="S229" s="1"/>
      <c r="T229" s="1"/>
    </row>
    <row r="230" spans="1:20" ht="19.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6"/>
      <c r="K230" s="1"/>
      <c r="L230" s="1"/>
      <c r="M230" s="1"/>
      <c r="N230" s="1"/>
      <c r="O230" s="1"/>
      <c r="P230" s="1"/>
      <c r="Q230" s="1"/>
      <c r="R230" s="1"/>
      <c r="S230" s="1"/>
      <c r="T230" s="1"/>
    </row>
    <row r="231" spans="1:20" ht="19.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6"/>
      <c r="K231" s="1"/>
      <c r="L231" s="1"/>
      <c r="M231" s="1"/>
      <c r="N231" s="1"/>
      <c r="O231" s="1"/>
      <c r="P231" s="1"/>
      <c r="Q231" s="1"/>
      <c r="R231" s="1"/>
      <c r="S231" s="1"/>
      <c r="T231" s="1"/>
    </row>
    <row r="232" spans="1:20" ht="19.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6"/>
      <c r="K232" s="1"/>
      <c r="L232" s="1"/>
      <c r="M232" s="1"/>
      <c r="N232" s="1"/>
      <c r="O232" s="1"/>
      <c r="P232" s="1"/>
      <c r="Q232" s="1"/>
      <c r="R232" s="1"/>
      <c r="S232" s="1"/>
      <c r="T232" s="1"/>
    </row>
    <row r="233" spans="1:20" ht="19.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6"/>
      <c r="K233" s="1"/>
      <c r="L233" s="1"/>
      <c r="M233" s="1"/>
      <c r="N233" s="1"/>
      <c r="O233" s="1"/>
      <c r="P233" s="1"/>
      <c r="Q233" s="1"/>
      <c r="R233" s="1"/>
      <c r="S233" s="1"/>
      <c r="T233" s="1"/>
    </row>
    <row r="234" spans="1:20" ht="19.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6"/>
      <c r="K234" s="1"/>
      <c r="L234" s="1"/>
      <c r="M234" s="1"/>
      <c r="N234" s="1"/>
      <c r="O234" s="1"/>
      <c r="P234" s="1"/>
      <c r="Q234" s="1"/>
      <c r="R234" s="1"/>
      <c r="S234" s="1"/>
      <c r="T234" s="1"/>
    </row>
    <row r="235" spans="1:20" ht="19.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6"/>
      <c r="K235" s="1"/>
      <c r="L235" s="1"/>
      <c r="M235" s="1"/>
      <c r="N235" s="1"/>
      <c r="O235" s="1"/>
      <c r="P235" s="1"/>
      <c r="Q235" s="1"/>
      <c r="R235" s="1"/>
      <c r="S235" s="1"/>
      <c r="T235" s="1"/>
    </row>
    <row r="236" spans="1:20" ht="19.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6"/>
      <c r="K236" s="1"/>
      <c r="L236" s="1"/>
      <c r="M236" s="1"/>
      <c r="N236" s="1"/>
      <c r="O236" s="1"/>
      <c r="P236" s="1"/>
      <c r="Q236" s="1"/>
      <c r="R236" s="1"/>
      <c r="S236" s="1"/>
      <c r="T236" s="1"/>
    </row>
    <row r="237" spans="1:20" ht="19.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6"/>
      <c r="K237" s="1"/>
      <c r="L237" s="1"/>
      <c r="M237" s="1"/>
      <c r="N237" s="1"/>
      <c r="O237" s="1"/>
      <c r="P237" s="1"/>
      <c r="Q237" s="1"/>
      <c r="R237" s="1"/>
      <c r="S237" s="1"/>
      <c r="T237" s="1"/>
    </row>
    <row r="238" spans="1:20" ht="19.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6"/>
      <c r="K238" s="1"/>
      <c r="L238" s="1"/>
      <c r="M238" s="1"/>
      <c r="N238" s="1"/>
      <c r="O238" s="1"/>
      <c r="P238" s="1"/>
      <c r="Q238" s="1"/>
      <c r="R238" s="1"/>
      <c r="S238" s="1"/>
      <c r="T238" s="1"/>
    </row>
    <row r="239" spans="1:20" ht="19.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6"/>
      <c r="K239" s="1"/>
      <c r="L239" s="1"/>
      <c r="M239" s="1"/>
      <c r="N239" s="1"/>
      <c r="O239" s="1"/>
      <c r="P239" s="1"/>
      <c r="Q239" s="1"/>
      <c r="R239" s="1"/>
      <c r="S239" s="1"/>
      <c r="T239" s="1"/>
    </row>
    <row r="240" spans="1:20" ht="19.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6"/>
      <c r="K240" s="1"/>
      <c r="L240" s="1"/>
      <c r="M240" s="1"/>
      <c r="N240" s="1"/>
      <c r="O240" s="1"/>
      <c r="P240" s="1"/>
      <c r="Q240" s="1"/>
      <c r="R240" s="1"/>
      <c r="S240" s="1"/>
      <c r="T240" s="1"/>
    </row>
    <row r="241" spans="1:20" ht="19.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6"/>
      <c r="K241" s="1"/>
      <c r="L241" s="1"/>
      <c r="M241" s="1"/>
      <c r="N241" s="1"/>
      <c r="O241" s="1"/>
      <c r="P241" s="1"/>
      <c r="Q241" s="1"/>
      <c r="R241" s="1"/>
      <c r="S241" s="1"/>
      <c r="T241" s="1"/>
    </row>
    <row r="242" spans="1:20" ht="19.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6"/>
      <c r="K242" s="1"/>
      <c r="L242" s="1"/>
      <c r="M242" s="1"/>
      <c r="N242" s="1"/>
      <c r="O242" s="1"/>
      <c r="P242" s="1"/>
      <c r="Q242" s="1"/>
      <c r="R242" s="1"/>
      <c r="S242" s="1"/>
      <c r="T242" s="1"/>
    </row>
    <row r="243" spans="1:20" ht="19.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6"/>
      <c r="K243" s="1"/>
      <c r="L243" s="1"/>
      <c r="M243" s="1"/>
      <c r="N243" s="1"/>
      <c r="O243" s="1"/>
      <c r="P243" s="1"/>
      <c r="Q243" s="1"/>
      <c r="R243" s="1"/>
      <c r="S243" s="1"/>
      <c r="T243" s="1"/>
    </row>
    <row r="244" spans="1:20" ht="19.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6"/>
      <c r="K244" s="1"/>
      <c r="L244" s="1"/>
      <c r="M244" s="1"/>
      <c r="N244" s="1"/>
      <c r="O244" s="1"/>
      <c r="P244" s="1"/>
      <c r="Q244" s="1"/>
      <c r="R244" s="1"/>
      <c r="S244" s="1"/>
      <c r="T244" s="1"/>
    </row>
    <row r="245" spans="1:20" ht="19.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6"/>
      <c r="K245" s="1"/>
      <c r="L245" s="1"/>
      <c r="M245" s="1"/>
      <c r="N245" s="1"/>
      <c r="O245" s="1"/>
      <c r="P245" s="1"/>
      <c r="Q245" s="1"/>
      <c r="R245" s="1"/>
      <c r="S245" s="1"/>
      <c r="T245" s="1"/>
    </row>
    <row r="246" spans="1:20" ht="19.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6"/>
      <c r="K246" s="1"/>
      <c r="L246" s="1"/>
      <c r="M246" s="1"/>
      <c r="N246" s="1"/>
      <c r="O246" s="1"/>
      <c r="P246" s="1"/>
      <c r="Q246" s="1"/>
      <c r="R246" s="1"/>
      <c r="S246" s="1"/>
      <c r="T246" s="1"/>
    </row>
    <row r="247" spans="1:20" ht="19.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6"/>
      <c r="K247" s="1"/>
      <c r="L247" s="1"/>
      <c r="M247" s="1"/>
      <c r="N247" s="1"/>
      <c r="O247" s="1"/>
      <c r="P247" s="1"/>
      <c r="Q247" s="1"/>
      <c r="R247" s="1"/>
      <c r="S247" s="1"/>
      <c r="T247" s="1"/>
    </row>
    <row r="248" spans="1:20" ht="19.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6"/>
      <c r="K248" s="1"/>
      <c r="L248" s="1"/>
      <c r="M248" s="1"/>
      <c r="N248" s="1"/>
      <c r="O248" s="1"/>
      <c r="P248" s="1"/>
      <c r="Q248" s="1"/>
      <c r="R248" s="1"/>
      <c r="S248" s="1"/>
      <c r="T248" s="1"/>
    </row>
    <row r="249" spans="1:20" ht="19.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6"/>
      <c r="K249" s="1"/>
      <c r="L249" s="1"/>
      <c r="M249" s="1"/>
      <c r="N249" s="1"/>
      <c r="O249" s="1"/>
      <c r="P249" s="1"/>
      <c r="Q249" s="1"/>
      <c r="R249" s="1"/>
      <c r="S249" s="1"/>
      <c r="T249" s="1"/>
    </row>
    <row r="250" spans="1:20" ht="19.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6"/>
      <c r="K250" s="1"/>
      <c r="L250" s="1"/>
      <c r="M250" s="1"/>
      <c r="N250" s="1"/>
      <c r="O250" s="1"/>
      <c r="P250" s="1"/>
      <c r="Q250" s="1"/>
      <c r="R250" s="1"/>
      <c r="S250" s="1"/>
      <c r="T250" s="1"/>
    </row>
    <row r="251" spans="1:20" ht="19.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6"/>
      <c r="K251" s="1"/>
      <c r="L251" s="1"/>
      <c r="M251" s="1"/>
      <c r="N251" s="1"/>
      <c r="O251" s="1"/>
      <c r="P251" s="1"/>
      <c r="Q251" s="1"/>
      <c r="R251" s="1"/>
      <c r="S251" s="1"/>
      <c r="T251" s="1"/>
    </row>
    <row r="252" spans="1:20" ht="19.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6"/>
      <c r="K252" s="1"/>
      <c r="L252" s="1"/>
      <c r="M252" s="1"/>
      <c r="N252" s="1"/>
      <c r="O252" s="1"/>
      <c r="P252" s="1"/>
      <c r="Q252" s="1"/>
      <c r="R252" s="1"/>
      <c r="S252" s="1"/>
      <c r="T252" s="1"/>
    </row>
    <row r="253" spans="1:20" ht="19.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6"/>
      <c r="K253" s="1"/>
      <c r="L253" s="1"/>
      <c r="M253" s="1"/>
      <c r="N253" s="1"/>
      <c r="O253" s="1"/>
      <c r="P253" s="1"/>
      <c r="Q253" s="1"/>
      <c r="R253" s="1"/>
      <c r="S253" s="1"/>
      <c r="T253" s="1"/>
    </row>
    <row r="254" spans="1:20" ht="19.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6"/>
      <c r="K254" s="1"/>
      <c r="L254" s="1"/>
      <c r="M254" s="1"/>
      <c r="N254" s="1"/>
      <c r="O254" s="1"/>
      <c r="P254" s="1"/>
      <c r="Q254" s="1"/>
      <c r="R254" s="1"/>
      <c r="S254" s="1"/>
      <c r="T254" s="1"/>
    </row>
    <row r="255" spans="1:20" ht="19.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6"/>
      <c r="K255" s="1"/>
      <c r="L255" s="1"/>
      <c r="M255" s="1"/>
      <c r="N255" s="1"/>
      <c r="O255" s="1"/>
      <c r="P255" s="1"/>
      <c r="Q255" s="1"/>
      <c r="R255" s="1"/>
      <c r="S255" s="1"/>
      <c r="T255" s="1"/>
    </row>
    <row r="256" spans="1:20" ht="19.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6"/>
      <c r="K256" s="1"/>
      <c r="L256" s="1"/>
      <c r="M256" s="1"/>
      <c r="N256" s="1"/>
      <c r="O256" s="1"/>
      <c r="P256" s="1"/>
      <c r="Q256" s="1"/>
      <c r="R256" s="1"/>
      <c r="S256" s="1"/>
      <c r="T256" s="1"/>
    </row>
    <row r="257" spans="1:20" ht="19.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6"/>
      <c r="K257" s="1"/>
      <c r="L257" s="1"/>
      <c r="M257" s="1"/>
      <c r="N257" s="1"/>
      <c r="O257" s="1"/>
      <c r="P257" s="1"/>
      <c r="Q257" s="1"/>
      <c r="R257" s="1"/>
      <c r="S257" s="1"/>
      <c r="T257" s="1"/>
    </row>
    <row r="258" spans="1:20" ht="19.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6"/>
      <c r="K258" s="1"/>
      <c r="L258" s="1"/>
      <c r="M258" s="1"/>
      <c r="N258" s="1"/>
      <c r="O258" s="1"/>
      <c r="P258" s="1"/>
      <c r="Q258" s="1"/>
      <c r="R258" s="1"/>
      <c r="S258" s="1"/>
      <c r="T258" s="1"/>
    </row>
    <row r="259" spans="1:20" ht="19.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6"/>
      <c r="K259" s="1"/>
      <c r="L259" s="1"/>
      <c r="M259" s="1"/>
      <c r="N259" s="1"/>
      <c r="O259" s="1"/>
      <c r="P259" s="1"/>
      <c r="Q259" s="1"/>
      <c r="R259" s="1"/>
      <c r="S259" s="1"/>
      <c r="T259" s="1"/>
    </row>
    <row r="260" spans="1:20" ht="19.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6"/>
      <c r="K260" s="1"/>
      <c r="L260" s="1"/>
      <c r="M260" s="1"/>
      <c r="N260" s="1"/>
      <c r="O260" s="1"/>
      <c r="P260" s="1"/>
      <c r="Q260" s="1"/>
      <c r="R260" s="1"/>
      <c r="S260" s="1"/>
      <c r="T260" s="1"/>
    </row>
    <row r="261" spans="1:20" ht="19.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6"/>
      <c r="K261" s="1"/>
      <c r="L261" s="1"/>
      <c r="M261" s="1"/>
      <c r="N261" s="1"/>
      <c r="O261" s="1"/>
      <c r="P261" s="1"/>
      <c r="Q261" s="1"/>
      <c r="R261" s="1"/>
      <c r="S261" s="1"/>
      <c r="T261" s="1"/>
    </row>
    <row r="262" spans="1:20" ht="19.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6"/>
      <c r="K262" s="1"/>
      <c r="L262" s="1"/>
      <c r="M262" s="1"/>
      <c r="N262" s="1"/>
      <c r="O262" s="1"/>
      <c r="P262" s="1"/>
      <c r="Q262" s="1"/>
      <c r="R262" s="1"/>
      <c r="S262" s="1"/>
      <c r="T262" s="1"/>
    </row>
    <row r="263" spans="1:20" ht="19.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6"/>
      <c r="K263" s="1"/>
      <c r="L263" s="1"/>
      <c r="M263" s="1"/>
      <c r="N263" s="1"/>
      <c r="O263" s="1"/>
      <c r="P263" s="1"/>
      <c r="Q263" s="1"/>
      <c r="R263" s="1"/>
      <c r="S263" s="1"/>
      <c r="T263" s="1"/>
    </row>
    <row r="264" spans="1:20" ht="19.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6"/>
      <c r="K264" s="1"/>
      <c r="L264" s="1"/>
      <c r="M264" s="1"/>
      <c r="N264" s="1"/>
      <c r="O264" s="1"/>
      <c r="P264" s="1"/>
      <c r="Q264" s="1"/>
      <c r="R264" s="1"/>
      <c r="S264" s="1"/>
      <c r="T264" s="1"/>
    </row>
    <row r="265" spans="1:20" ht="19.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6"/>
      <c r="K265" s="1"/>
      <c r="L265" s="1"/>
      <c r="M265" s="1"/>
      <c r="N265" s="1"/>
      <c r="O265" s="1"/>
      <c r="P265" s="1"/>
      <c r="Q265" s="1"/>
      <c r="R265" s="1"/>
      <c r="S265" s="1"/>
      <c r="T265" s="1"/>
    </row>
    <row r="266" spans="1:20" ht="19.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6"/>
      <c r="K266" s="1"/>
      <c r="L266" s="1"/>
      <c r="M266" s="1"/>
      <c r="N266" s="1"/>
      <c r="O266" s="1"/>
      <c r="P266" s="1"/>
      <c r="Q266" s="1"/>
      <c r="R266" s="1"/>
      <c r="S266" s="1"/>
      <c r="T266" s="1"/>
    </row>
    <row r="267" spans="1:20" ht="19.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6"/>
      <c r="K267" s="1"/>
      <c r="L267" s="1"/>
      <c r="M267" s="1"/>
      <c r="N267" s="1"/>
      <c r="O267" s="1"/>
      <c r="P267" s="1"/>
      <c r="Q267" s="1"/>
      <c r="R267" s="1"/>
      <c r="S267" s="1"/>
      <c r="T267" s="1"/>
    </row>
    <row r="268" spans="1:20" ht="19.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6"/>
      <c r="K268" s="1"/>
      <c r="L268" s="1"/>
      <c r="M268" s="1"/>
      <c r="N268" s="1"/>
      <c r="O268" s="1"/>
      <c r="P268" s="1"/>
      <c r="Q268" s="1"/>
      <c r="R268" s="1"/>
      <c r="S268" s="1"/>
      <c r="T268" s="1"/>
    </row>
    <row r="269" spans="1:20" ht="19.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6"/>
      <c r="K269" s="1"/>
      <c r="L269" s="1"/>
      <c r="M269" s="1"/>
      <c r="N269" s="1"/>
      <c r="O269" s="1"/>
      <c r="P269" s="1"/>
      <c r="Q269" s="1"/>
      <c r="R269" s="1"/>
      <c r="S269" s="1"/>
      <c r="T269" s="1"/>
    </row>
    <row r="270" spans="1:20" ht="19.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6"/>
      <c r="K270" s="1"/>
      <c r="L270" s="1"/>
      <c r="M270" s="1"/>
      <c r="N270" s="1"/>
      <c r="O270" s="1"/>
      <c r="P270" s="1"/>
      <c r="Q270" s="1"/>
      <c r="R270" s="1"/>
      <c r="S270" s="1"/>
      <c r="T270" s="1"/>
    </row>
    <row r="271" spans="1:20" ht="19.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6"/>
      <c r="K271" s="1"/>
      <c r="L271" s="1"/>
      <c r="M271" s="1"/>
      <c r="N271" s="1"/>
      <c r="O271" s="1"/>
      <c r="P271" s="1"/>
      <c r="Q271" s="1"/>
      <c r="R271" s="1"/>
      <c r="S271" s="1"/>
      <c r="T271" s="1"/>
    </row>
    <row r="272" spans="1:20" ht="19.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6"/>
      <c r="K272" s="1"/>
      <c r="L272" s="1"/>
      <c r="M272" s="1"/>
      <c r="N272" s="1"/>
      <c r="O272" s="1"/>
      <c r="P272" s="1"/>
      <c r="Q272" s="1"/>
      <c r="R272" s="1"/>
      <c r="S272" s="1"/>
      <c r="T272" s="1"/>
    </row>
    <row r="273" spans="1:20" ht="19.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6"/>
      <c r="K273" s="1"/>
      <c r="L273" s="1"/>
      <c r="M273" s="1"/>
      <c r="N273" s="1"/>
      <c r="O273" s="1"/>
      <c r="P273" s="1"/>
      <c r="Q273" s="1"/>
      <c r="R273" s="1"/>
      <c r="S273" s="1"/>
      <c r="T273" s="1"/>
    </row>
    <row r="274" spans="1:20" ht="15.75" customHeight="1" x14ac:dyDescent="0.2"/>
    <row r="275" spans="1:20" ht="15.75" customHeight="1" x14ac:dyDescent="0.2"/>
    <row r="276" spans="1:20" ht="15.75" customHeight="1" x14ac:dyDescent="0.2"/>
    <row r="277" spans="1:20" ht="15.75" customHeight="1" x14ac:dyDescent="0.2"/>
    <row r="278" spans="1:20" ht="15.75" customHeight="1" x14ac:dyDescent="0.2"/>
    <row r="279" spans="1:20" ht="15.75" customHeight="1" x14ac:dyDescent="0.2"/>
    <row r="280" spans="1:20" ht="15.75" customHeight="1" x14ac:dyDescent="0.2"/>
    <row r="281" spans="1:20" ht="15.75" customHeight="1" x14ac:dyDescent="0.2"/>
    <row r="282" spans="1:20" ht="15.75" customHeight="1" x14ac:dyDescent="0.2"/>
    <row r="283" spans="1:20" ht="15.75" customHeight="1" x14ac:dyDescent="0.2"/>
    <row r="284" spans="1:20" ht="15.75" customHeight="1" x14ac:dyDescent="0.2"/>
    <row r="285" spans="1:20" ht="15.75" customHeight="1" x14ac:dyDescent="0.2"/>
    <row r="286" spans="1:20" ht="15.75" customHeight="1" x14ac:dyDescent="0.2"/>
    <row r="287" spans="1:20" ht="15.75" customHeight="1" x14ac:dyDescent="0.2"/>
    <row r="288" spans="1:20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21">
    <mergeCell ref="R18:S18"/>
    <mergeCell ref="R22:S22"/>
    <mergeCell ref="B9:Q9"/>
    <mergeCell ref="R9:S9"/>
    <mergeCell ref="B7:B8"/>
    <mergeCell ref="C7:C8"/>
    <mergeCell ref="D7:D8"/>
    <mergeCell ref="E7:E8"/>
    <mergeCell ref="J6:J8"/>
    <mergeCell ref="G7:I7"/>
    <mergeCell ref="N7:P7"/>
    <mergeCell ref="K5:L5"/>
    <mergeCell ref="A6:A8"/>
    <mergeCell ref="B6:C6"/>
    <mergeCell ref="R6:S6"/>
    <mergeCell ref="T6:T8"/>
    <mergeCell ref="L7:L8"/>
    <mergeCell ref="S7:S8"/>
    <mergeCell ref="K7:K8"/>
    <mergeCell ref="Q6:Q8"/>
    <mergeCell ref="R7:R8"/>
  </mergeCells>
  <pageMargins left="0.7" right="0.7" top="0.75" bottom="0.75" header="0" footer="0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00"/>
  <sheetViews>
    <sheetView workbookViewId="0">
      <selection activeCell="U11" sqref="U11"/>
    </sheetView>
  </sheetViews>
  <sheetFormatPr defaultColWidth="14.42578125" defaultRowHeight="15" customHeight="1" x14ac:dyDescent="0.2"/>
  <cols>
    <col min="1" max="1" width="5.28515625" customWidth="1"/>
    <col min="2" max="2" width="19" customWidth="1"/>
    <col min="3" max="3" width="13.7109375" customWidth="1"/>
    <col min="4" max="4" width="7.140625" customWidth="1"/>
    <col min="5" max="5" width="9.7109375" customWidth="1"/>
    <col min="6" max="6" width="12.5703125" customWidth="1"/>
    <col min="7" max="7" width="7.85546875" customWidth="1"/>
    <col min="8" max="8" width="11.140625" customWidth="1"/>
    <col min="9" max="9" width="12" customWidth="1"/>
    <col min="10" max="10" width="6.28515625" customWidth="1"/>
    <col min="11" max="11" width="7.28515625" customWidth="1"/>
    <col min="12" max="12" width="10.5703125" customWidth="1"/>
    <col min="13" max="13" width="10.7109375" customWidth="1"/>
    <col min="14" max="14" width="7.140625" customWidth="1"/>
    <col min="15" max="15" width="12.140625" customWidth="1"/>
    <col min="16" max="16" width="12.7109375" customWidth="1"/>
    <col min="17" max="17" width="6.85546875" customWidth="1"/>
    <col min="18" max="18" width="10.7109375" customWidth="1"/>
    <col min="19" max="19" width="10.85546875" customWidth="1"/>
    <col min="20" max="20" width="8.28515625" customWidth="1"/>
  </cols>
  <sheetData>
    <row r="1" spans="1:20" ht="13.5" customHeight="1" x14ac:dyDescent="0.25">
      <c r="A1" s="7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pans="1:20" ht="32.25" customHeight="1" x14ac:dyDescent="0.35">
      <c r="A2" s="9"/>
      <c r="B2" s="165" t="s">
        <v>125</v>
      </c>
      <c r="C2" s="166"/>
      <c r="D2" s="167" t="s">
        <v>126</v>
      </c>
      <c r="E2" s="168"/>
      <c r="F2" s="168"/>
      <c r="G2" s="168"/>
      <c r="H2" s="168"/>
      <c r="I2" s="168"/>
      <c r="J2" s="169"/>
      <c r="K2" s="168"/>
      <c r="L2" s="170" t="s">
        <v>1</v>
      </c>
      <c r="M2" s="170" t="s">
        <v>28</v>
      </c>
      <c r="N2" s="168"/>
      <c r="O2" s="170"/>
      <c r="P2" s="168"/>
      <c r="Q2" s="169"/>
      <c r="R2" s="169"/>
      <c r="S2" s="169"/>
      <c r="T2" s="12"/>
    </row>
    <row r="3" spans="1:20" ht="18" customHeight="1" x14ac:dyDescent="0.25">
      <c r="A3" s="9"/>
      <c r="B3" s="166" t="s">
        <v>3</v>
      </c>
      <c r="C3" s="166"/>
      <c r="D3" s="168"/>
      <c r="E3" s="168"/>
      <c r="F3" s="168"/>
      <c r="G3" s="168"/>
      <c r="H3" s="168"/>
      <c r="I3" s="168"/>
      <c r="J3" s="169"/>
      <c r="K3" s="168"/>
      <c r="L3" s="168"/>
      <c r="M3" s="168"/>
      <c r="N3" s="168"/>
      <c r="O3" s="168"/>
      <c r="P3" s="168"/>
      <c r="Q3" s="169"/>
      <c r="R3" s="169"/>
      <c r="S3" s="169"/>
      <c r="T3" s="12"/>
    </row>
    <row r="4" spans="1:20" ht="21" customHeight="1" x14ac:dyDescent="0.25">
      <c r="A4" s="9"/>
      <c r="B4" s="171"/>
      <c r="C4" s="172"/>
      <c r="D4" s="173" t="s">
        <v>127</v>
      </c>
      <c r="E4" s="174"/>
      <c r="F4" s="175"/>
      <c r="G4" s="168"/>
      <c r="H4" s="168"/>
      <c r="I4" s="168"/>
      <c r="J4" s="168"/>
      <c r="K4" s="168"/>
      <c r="L4" s="176" t="s">
        <v>127</v>
      </c>
      <c r="M4" s="174"/>
      <c r="N4" s="175"/>
      <c r="O4" s="168"/>
      <c r="P4" s="168"/>
      <c r="Q4" s="168"/>
      <c r="R4" s="168"/>
      <c r="S4" s="168"/>
      <c r="T4" s="11"/>
    </row>
    <row r="5" spans="1:20" ht="32.25" customHeight="1" x14ac:dyDescent="0.25">
      <c r="A5" s="9"/>
      <c r="B5" s="177"/>
      <c r="C5" s="172"/>
      <c r="D5" s="178" t="s">
        <v>5</v>
      </c>
      <c r="E5" s="179">
        <v>132</v>
      </c>
      <c r="F5" s="180" t="s">
        <v>8</v>
      </c>
      <c r="G5" s="169" t="s">
        <v>6</v>
      </c>
      <c r="H5" s="181">
        <v>3.2</v>
      </c>
      <c r="I5" s="182" t="s">
        <v>7</v>
      </c>
      <c r="J5" s="172"/>
      <c r="K5" s="183" t="s">
        <v>5</v>
      </c>
      <c r="L5" s="164"/>
      <c r="M5" s="179">
        <v>129</v>
      </c>
      <c r="N5" s="180" t="s">
        <v>8</v>
      </c>
      <c r="O5" s="169" t="s">
        <v>6</v>
      </c>
      <c r="P5" s="181">
        <v>3.2</v>
      </c>
      <c r="Q5" s="182" t="s">
        <v>7</v>
      </c>
      <c r="R5" s="166"/>
      <c r="S5" s="166"/>
      <c r="T5" s="10"/>
    </row>
    <row r="6" spans="1:20" ht="32.25" customHeight="1" x14ac:dyDescent="0.2">
      <c r="A6" s="192" t="s">
        <v>9</v>
      </c>
      <c r="B6" s="190"/>
      <c r="C6" s="45"/>
      <c r="D6" s="193"/>
      <c r="E6" s="194" t="s">
        <v>10</v>
      </c>
      <c r="F6" s="194"/>
      <c r="G6" s="217">
        <f>E5/H5</f>
        <v>41.25</v>
      </c>
      <c r="H6" s="194"/>
      <c r="I6" s="191">
        <f>G6*2</f>
        <v>82.5</v>
      </c>
      <c r="J6" s="195" t="s">
        <v>11</v>
      </c>
      <c r="K6" s="193"/>
      <c r="L6" s="194" t="s">
        <v>10</v>
      </c>
      <c r="M6" s="194"/>
      <c r="N6" s="191">
        <f>ROUND(M5/P5,0)</f>
        <v>40</v>
      </c>
      <c r="O6" s="194"/>
      <c r="P6" s="191">
        <f>N6*2</f>
        <v>80</v>
      </c>
      <c r="Q6" s="195" t="s">
        <v>11</v>
      </c>
      <c r="R6" s="213" t="s">
        <v>12</v>
      </c>
      <c r="S6" s="214"/>
      <c r="T6" s="215" t="s">
        <v>11</v>
      </c>
    </row>
    <row r="7" spans="1:20" ht="32.25" customHeight="1" x14ac:dyDescent="0.2">
      <c r="A7" s="184"/>
      <c r="B7" s="196" t="s">
        <v>13</v>
      </c>
      <c r="C7" s="196" t="s">
        <v>14</v>
      </c>
      <c r="D7" s="195" t="s">
        <v>15</v>
      </c>
      <c r="E7" s="197" t="s">
        <v>16</v>
      </c>
      <c r="F7" s="198" t="s">
        <v>17</v>
      </c>
      <c r="G7" s="199" t="s">
        <v>18</v>
      </c>
      <c r="H7" s="44"/>
      <c r="I7" s="45"/>
      <c r="J7" s="184"/>
      <c r="K7" s="195" t="s">
        <v>15</v>
      </c>
      <c r="L7" s="197" t="s">
        <v>16</v>
      </c>
      <c r="M7" s="198" t="s">
        <v>17</v>
      </c>
      <c r="N7" s="199" t="s">
        <v>18</v>
      </c>
      <c r="O7" s="44"/>
      <c r="P7" s="45"/>
      <c r="Q7" s="184"/>
      <c r="R7" s="197" t="s">
        <v>19</v>
      </c>
      <c r="S7" s="197" t="s">
        <v>20</v>
      </c>
      <c r="T7" s="216"/>
    </row>
    <row r="8" spans="1:20" ht="32.25" customHeight="1" x14ac:dyDescent="0.2">
      <c r="A8" s="289"/>
      <c r="B8" s="289"/>
      <c r="C8" s="289"/>
      <c r="D8" s="289"/>
      <c r="E8" s="289"/>
      <c r="F8" s="290" t="s">
        <v>7</v>
      </c>
      <c r="G8" s="290" t="s">
        <v>21</v>
      </c>
      <c r="H8" s="290" t="s">
        <v>22</v>
      </c>
      <c r="I8" s="290" t="s">
        <v>23</v>
      </c>
      <c r="J8" s="289"/>
      <c r="K8" s="289"/>
      <c r="L8" s="289"/>
      <c r="M8" s="290" t="s">
        <v>7</v>
      </c>
      <c r="N8" s="290" t="s">
        <v>21</v>
      </c>
      <c r="O8" s="290" t="s">
        <v>22</v>
      </c>
      <c r="P8" s="290" t="s">
        <v>23</v>
      </c>
      <c r="Q8" s="289"/>
      <c r="R8" s="289"/>
      <c r="S8" s="289"/>
      <c r="T8" s="216"/>
    </row>
    <row r="9" spans="1:20" ht="32.25" customHeight="1" x14ac:dyDescent="0.2">
      <c r="A9" s="292"/>
      <c r="B9" s="293" t="s">
        <v>24</v>
      </c>
      <c r="C9" s="293"/>
      <c r="D9" s="293"/>
      <c r="E9" s="293"/>
      <c r="F9" s="293"/>
      <c r="G9" s="293"/>
      <c r="H9" s="293"/>
      <c r="I9" s="293"/>
      <c r="J9" s="293"/>
      <c r="K9" s="293"/>
      <c r="L9" s="293"/>
      <c r="M9" s="293"/>
      <c r="N9" s="293"/>
      <c r="O9" s="293"/>
      <c r="P9" s="293"/>
      <c r="Q9" s="293"/>
      <c r="R9" s="293"/>
      <c r="S9" s="293"/>
      <c r="T9" s="294"/>
    </row>
    <row r="10" spans="1:20" ht="32.25" customHeight="1" x14ac:dyDescent="0.2">
      <c r="A10" s="280">
        <v>50</v>
      </c>
      <c r="B10" s="281" t="s">
        <v>38</v>
      </c>
      <c r="C10" s="281" t="s">
        <v>128</v>
      </c>
      <c r="D10" s="282"/>
      <c r="E10" s="283">
        <v>22.73</v>
      </c>
      <c r="F10" s="284">
        <f>$E$5/E10</f>
        <v>5.8073031236251644</v>
      </c>
      <c r="G10" s="285">
        <f>IF(OR(D10="diskv.",D10="n"),100,5*D10)</f>
        <v>0</v>
      </c>
      <c r="H10" s="284">
        <f t="shared" ref="H10:H20" si="0">IF(E10="-","-",(IF(E10&gt;I$6,"diskv.",IF(E10&gt;G$6,E10-G$6,0))))</f>
        <v>0</v>
      </c>
      <c r="I10" s="286">
        <f t="shared" ref="I10:I20" si="1">IF(OR(D10="diskv.",D10="ns",H10="diskv."),100,G10+H10)</f>
        <v>0</v>
      </c>
      <c r="J10" s="307">
        <v>2</v>
      </c>
      <c r="K10" s="291" t="s">
        <v>27</v>
      </c>
      <c r="L10" s="283">
        <v>0</v>
      </c>
      <c r="M10" s="284" t="e">
        <f t="shared" ref="M10:M22" si="2">$M$5/L10</f>
        <v>#DIV/0!</v>
      </c>
      <c r="N10" s="285">
        <f>IF(OR(K10="diskv.",K10="n"),100,5*K10)</f>
        <v>100</v>
      </c>
      <c r="O10" s="284">
        <f t="shared" ref="O10:O22" si="3">IF(L10="-","-",(IF(L10&gt;P$6,"diskv.",IF(L10&gt;N$6,L10-N$6,0))))</f>
        <v>0</v>
      </c>
      <c r="P10" s="286">
        <f t="shared" ref="P10:P22" si="4">IF(OR(K10="diskv.",K10="ns",N10="diskv."),100,N10+O10)</f>
        <v>100</v>
      </c>
      <c r="Q10" s="307"/>
      <c r="R10" s="284">
        <f t="shared" ref="R10:R22" si="5">E10+L10</f>
        <v>22.73</v>
      </c>
      <c r="S10" s="284">
        <f t="shared" ref="S10:S22" si="6">I10+P10</f>
        <v>100</v>
      </c>
      <c r="T10" s="307"/>
    </row>
    <row r="11" spans="1:20" ht="32.25" customHeight="1" x14ac:dyDescent="0.2">
      <c r="A11" s="84">
        <v>51</v>
      </c>
      <c r="B11" s="27" t="s">
        <v>91</v>
      </c>
      <c r="C11" s="27" t="s">
        <v>129</v>
      </c>
      <c r="D11" s="28"/>
      <c r="E11" s="29">
        <v>35.479999999999997</v>
      </c>
      <c r="F11" s="30">
        <f t="shared" ref="F11:F22" si="7">$E$5/E11</f>
        <v>3.720405862457723</v>
      </c>
      <c r="G11" s="31">
        <f t="shared" ref="G11:G22" si="8">IF(OR(D11="diskv.",D11="n"),100,5*D11)</f>
        <v>0</v>
      </c>
      <c r="H11" s="30">
        <f t="shared" si="0"/>
        <v>0</v>
      </c>
      <c r="I11" s="32">
        <f t="shared" si="1"/>
        <v>0</v>
      </c>
      <c r="J11" s="308"/>
      <c r="K11" s="28">
        <v>0</v>
      </c>
      <c r="L11" s="29">
        <v>28.1</v>
      </c>
      <c r="M11" s="30">
        <f t="shared" si="2"/>
        <v>4.5907473309608537</v>
      </c>
      <c r="N11" s="31">
        <f t="shared" ref="N11:N22" si="9">IF(OR(K11="diskv.",K11="n"),100,5*K11)</f>
        <v>0</v>
      </c>
      <c r="O11" s="30">
        <f t="shared" si="3"/>
        <v>0</v>
      </c>
      <c r="P11" s="32">
        <f t="shared" si="4"/>
        <v>0</v>
      </c>
      <c r="Q11" s="308">
        <v>2</v>
      </c>
      <c r="R11" s="30">
        <f t="shared" si="5"/>
        <v>63.58</v>
      </c>
      <c r="S11" s="30">
        <f t="shared" si="6"/>
        <v>0</v>
      </c>
      <c r="T11" s="308">
        <v>2</v>
      </c>
    </row>
    <row r="12" spans="1:20" ht="32.25" customHeight="1" x14ac:dyDescent="0.2">
      <c r="A12" s="84">
        <v>52</v>
      </c>
      <c r="B12" s="27" t="s">
        <v>130</v>
      </c>
      <c r="C12" s="27" t="s">
        <v>131</v>
      </c>
      <c r="D12" s="28"/>
      <c r="E12" s="29">
        <v>119.2</v>
      </c>
      <c r="F12" s="30">
        <f t="shared" si="7"/>
        <v>1.1073825503355705</v>
      </c>
      <c r="G12" s="31">
        <f t="shared" si="8"/>
        <v>0</v>
      </c>
      <c r="H12" s="30" t="str">
        <f t="shared" si="0"/>
        <v>diskv.</v>
      </c>
      <c r="I12" s="32">
        <f>IF(OR(D12="diskv.",D12="ns",H12="diskv."),100,G12+H12)</f>
        <v>100</v>
      </c>
      <c r="J12" s="308"/>
      <c r="K12" s="28">
        <v>1</v>
      </c>
      <c r="L12" s="29">
        <v>77.02</v>
      </c>
      <c r="M12" s="30">
        <f t="shared" si="2"/>
        <v>1.6748896390547912</v>
      </c>
      <c r="N12" s="31">
        <f t="shared" si="9"/>
        <v>5</v>
      </c>
      <c r="O12" s="30">
        <f t="shared" si="3"/>
        <v>37.019999999999996</v>
      </c>
      <c r="P12" s="32">
        <f t="shared" si="4"/>
        <v>42.019999999999996</v>
      </c>
      <c r="Q12" s="308"/>
      <c r="R12" s="30">
        <f t="shared" si="5"/>
        <v>196.22</v>
      </c>
      <c r="S12" s="30">
        <f t="shared" si="6"/>
        <v>142.01999999999998</v>
      </c>
      <c r="T12" s="308"/>
    </row>
    <row r="13" spans="1:20" ht="32.25" customHeight="1" x14ac:dyDescent="0.2">
      <c r="A13" s="84">
        <v>53</v>
      </c>
      <c r="B13" s="27" t="s">
        <v>25</v>
      </c>
      <c r="C13" s="27" t="s">
        <v>132</v>
      </c>
      <c r="D13" s="28"/>
      <c r="E13" s="29">
        <v>21.38</v>
      </c>
      <c r="F13" s="30">
        <f t="shared" si="7"/>
        <v>6.1739943872778298</v>
      </c>
      <c r="G13" s="31">
        <f t="shared" si="8"/>
        <v>0</v>
      </c>
      <c r="H13" s="30">
        <f t="shared" si="0"/>
        <v>0</v>
      </c>
      <c r="I13" s="32">
        <f t="shared" si="1"/>
        <v>0</v>
      </c>
      <c r="J13" s="308">
        <v>1</v>
      </c>
      <c r="K13" s="28">
        <v>0</v>
      </c>
      <c r="L13" s="29">
        <v>21.76</v>
      </c>
      <c r="M13" s="30">
        <f t="shared" si="2"/>
        <v>5.9283088235294112</v>
      </c>
      <c r="N13" s="31">
        <f t="shared" si="9"/>
        <v>0</v>
      </c>
      <c r="O13" s="30">
        <f t="shared" si="3"/>
        <v>0</v>
      </c>
      <c r="P13" s="32">
        <f t="shared" si="4"/>
        <v>0</v>
      </c>
      <c r="Q13" s="308">
        <v>1</v>
      </c>
      <c r="R13" s="30">
        <f t="shared" si="5"/>
        <v>43.14</v>
      </c>
      <c r="S13" s="30">
        <f t="shared" si="6"/>
        <v>0</v>
      </c>
      <c r="T13" s="308">
        <v>1</v>
      </c>
    </row>
    <row r="14" spans="1:20" ht="32.25" customHeight="1" x14ac:dyDescent="0.2">
      <c r="A14" s="84">
        <v>54</v>
      </c>
      <c r="B14" s="27" t="s">
        <v>133</v>
      </c>
      <c r="C14" s="27" t="s">
        <v>134</v>
      </c>
      <c r="D14" s="28"/>
      <c r="E14" s="29">
        <v>28.71</v>
      </c>
      <c r="F14" s="30">
        <f t="shared" si="7"/>
        <v>4.5977011494252871</v>
      </c>
      <c r="G14" s="31">
        <f t="shared" si="8"/>
        <v>0</v>
      </c>
      <c r="H14" s="30">
        <f t="shared" si="0"/>
        <v>0</v>
      </c>
      <c r="I14" s="32">
        <f t="shared" si="1"/>
        <v>0</v>
      </c>
      <c r="J14" s="308">
        <v>3</v>
      </c>
      <c r="K14" s="28">
        <v>1</v>
      </c>
      <c r="L14" s="29">
        <v>34.979999999999997</v>
      </c>
      <c r="M14" s="30">
        <f t="shared" si="2"/>
        <v>3.6878216123499143</v>
      </c>
      <c r="N14" s="31">
        <f t="shared" si="9"/>
        <v>5</v>
      </c>
      <c r="O14" s="30">
        <f t="shared" si="3"/>
        <v>0</v>
      </c>
      <c r="P14" s="32">
        <f t="shared" si="4"/>
        <v>5</v>
      </c>
      <c r="Q14" s="308">
        <v>3</v>
      </c>
      <c r="R14" s="30">
        <f t="shared" si="5"/>
        <v>63.69</v>
      </c>
      <c r="S14" s="30">
        <f t="shared" si="6"/>
        <v>5</v>
      </c>
      <c r="T14" s="308">
        <v>3</v>
      </c>
    </row>
    <row r="15" spans="1:20" ht="32.25" customHeight="1" x14ac:dyDescent="0.2">
      <c r="A15" s="84">
        <v>55</v>
      </c>
      <c r="B15" s="27" t="s">
        <v>38</v>
      </c>
      <c r="C15" s="27" t="s">
        <v>135</v>
      </c>
      <c r="D15" s="28">
        <v>1</v>
      </c>
      <c r="E15" s="29">
        <v>28.23</v>
      </c>
      <c r="F15" s="30">
        <f t="shared" si="7"/>
        <v>4.6758767268862913</v>
      </c>
      <c r="G15" s="31">
        <f t="shared" si="8"/>
        <v>5</v>
      </c>
      <c r="H15" s="30">
        <f t="shared" si="0"/>
        <v>0</v>
      </c>
      <c r="I15" s="32">
        <f t="shared" si="1"/>
        <v>5</v>
      </c>
      <c r="J15" s="308"/>
      <c r="K15" s="28" t="s">
        <v>27</v>
      </c>
      <c r="L15" s="29">
        <v>0</v>
      </c>
      <c r="M15" s="30" t="e">
        <f t="shared" si="2"/>
        <v>#DIV/0!</v>
      </c>
      <c r="N15" s="31">
        <f t="shared" si="9"/>
        <v>100</v>
      </c>
      <c r="O15" s="30">
        <f t="shared" si="3"/>
        <v>0</v>
      </c>
      <c r="P15" s="32">
        <f t="shared" si="4"/>
        <v>100</v>
      </c>
      <c r="Q15" s="308"/>
      <c r="R15" s="30">
        <f t="shared" si="5"/>
        <v>28.23</v>
      </c>
      <c r="S15" s="30">
        <f t="shared" si="6"/>
        <v>105</v>
      </c>
      <c r="T15" s="308"/>
    </row>
    <row r="16" spans="1:20" ht="32.25" customHeight="1" x14ac:dyDescent="0.2">
      <c r="A16" s="84">
        <v>56</v>
      </c>
      <c r="B16" s="27" t="s">
        <v>136</v>
      </c>
      <c r="C16" s="27" t="s">
        <v>137</v>
      </c>
      <c r="D16" s="28">
        <v>1</v>
      </c>
      <c r="E16" s="29">
        <v>41.7</v>
      </c>
      <c r="F16" s="30">
        <f t="shared" si="7"/>
        <v>3.1654676258992804</v>
      </c>
      <c r="G16" s="31">
        <f t="shared" si="8"/>
        <v>5</v>
      </c>
      <c r="H16" s="30">
        <f t="shared" si="0"/>
        <v>0.45000000000000284</v>
      </c>
      <c r="I16" s="32">
        <f t="shared" si="1"/>
        <v>5.4500000000000028</v>
      </c>
      <c r="J16" s="308"/>
      <c r="K16" s="28" t="s">
        <v>27</v>
      </c>
      <c r="L16" s="29">
        <v>0</v>
      </c>
      <c r="M16" s="30" t="e">
        <f t="shared" si="2"/>
        <v>#DIV/0!</v>
      </c>
      <c r="N16" s="31">
        <f t="shared" si="9"/>
        <v>100</v>
      </c>
      <c r="O16" s="30">
        <f t="shared" si="3"/>
        <v>0</v>
      </c>
      <c r="P16" s="32">
        <f t="shared" si="4"/>
        <v>100</v>
      </c>
      <c r="Q16" s="308"/>
      <c r="R16" s="30">
        <f t="shared" si="5"/>
        <v>41.7</v>
      </c>
      <c r="S16" s="30">
        <f t="shared" si="6"/>
        <v>105.45</v>
      </c>
      <c r="T16" s="308"/>
    </row>
    <row r="17" spans="1:20" ht="32.25" customHeight="1" x14ac:dyDescent="0.2">
      <c r="A17" s="84">
        <v>57</v>
      </c>
      <c r="B17" s="27" t="s">
        <v>138</v>
      </c>
      <c r="C17" s="27" t="s">
        <v>96</v>
      </c>
      <c r="D17" s="33" t="s">
        <v>27</v>
      </c>
      <c r="E17" s="34">
        <v>0</v>
      </c>
      <c r="F17" s="30" t="e">
        <f t="shared" si="7"/>
        <v>#DIV/0!</v>
      </c>
      <c r="G17" s="31">
        <f t="shared" si="8"/>
        <v>100</v>
      </c>
      <c r="H17" s="30">
        <f t="shared" si="0"/>
        <v>0</v>
      </c>
      <c r="I17" s="32">
        <f>IF(OR(D17="diskv.",D17="ns",H17="diskv."),100,G17+H17)</f>
        <v>100</v>
      </c>
      <c r="J17" s="308"/>
      <c r="K17" s="33">
        <v>0</v>
      </c>
      <c r="L17" s="34">
        <v>59.07</v>
      </c>
      <c r="M17" s="30">
        <f t="shared" si="2"/>
        <v>2.1838496698831893</v>
      </c>
      <c r="N17" s="31">
        <f t="shared" si="9"/>
        <v>0</v>
      </c>
      <c r="O17" s="30">
        <f t="shared" si="3"/>
        <v>19.07</v>
      </c>
      <c r="P17" s="32">
        <f t="shared" si="4"/>
        <v>19.07</v>
      </c>
      <c r="Q17" s="308"/>
      <c r="R17" s="30">
        <f t="shared" si="5"/>
        <v>59.07</v>
      </c>
      <c r="S17" s="30">
        <f t="shared" si="6"/>
        <v>119.07</v>
      </c>
      <c r="T17" s="308"/>
    </row>
    <row r="18" spans="1:20" ht="32.25" hidden="1" customHeight="1" x14ac:dyDescent="0.2">
      <c r="A18" s="84">
        <v>10</v>
      </c>
      <c r="B18" s="35"/>
      <c r="C18" s="35"/>
      <c r="D18" s="33"/>
      <c r="E18" s="34"/>
      <c r="F18" s="30" t="e">
        <f t="shared" si="7"/>
        <v>#DIV/0!</v>
      </c>
      <c r="G18" s="31">
        <f t="shared" si="8"/>
        <v>0</v>
      </c>
      <c r="H18" s="30">
        <f t="shared" si="0"/>
        <v>0</v>
      </c>
      <c r="I18" s="32">
        <f t="shared" si="1"/>
        <v>0</v>
      </c>
      <c r="J18" s="308"/>
      <c r="K18" s="33"/>
      <c r="L18" s="34"/>
      <c r="M18" s="30" t="e">
        <f t="shared" si="2"/>
        <v>#DIV/0!</v>
      </c>
      <c r="N18" s="31">
        <f t="shared" si="9"/>
        <v>0</v>
      </c>
      <c r="O18" s="30">
        <f t="shared" si="3"/>
        <v>0</v>
      </c>
      <c r="P18" s="32">
        <f t="shared" si="4"/>
        <v>0</v>
      </c>
      <c r="Q18" s="308"/>
      <c r="R18" s="30">
        <f t="shared" si="5"/>
        <v>0</v>
      </c>
      <c r="S18" s="30">
        <f t="shared" si="6"/>
        <v>0</v>
      </c>
      <c r="T18" s="308"/>
    </row>
    <row r="19" spans="1:20" ht="32.25" customHeight="1" x14ac:dyDescent="0.2">
      <c r="A19" s="84">
        <v>58</v>
      </c>
      <c r="B19" s="27" t="s">
        <v>40</v>
      </c>
      <c r="C19" s="27" t="s">
        <v>139</v>
      </c>
      <c r="D19" s="33" t="s">
        <v>27</v>
      </c>
      <c r="E19" s="34">
        <v>0</v>
      </c>
      <c r="F19" s="30" t="e">
        <f t="shared" si="7"/>
        <v>#DIV/0!</v>
      </c>
      <c r="G19" s="31">
        <f t="shared" si="8"/>
        <v>100</v>
      </c>
      <c r="H19" s="30">
        <f t="shared" si="0"/>
        <v>0</v>
      </c>
      <c r="I19" s="32">
        <f t="shared" si="1"/>
        <v>100</v>
      </c>
      <c r="J19" s="308"/>
      <c r="K19" s="33" t="s">
        <v>27</v>
      </c>
      <c r="L19" s="34">
        <v>0</v>
      </c>
      <c r="M19" s="30" t="e">
        <f t="shared" si="2"/>
        <v>#DIV/0!</v>
      </c>
      <c r="N19" s="31">
        <f t="shared" si="9"/>
        <v>100</v>
      </c>
      <c r="O19" s="30">
        <f t="shared" si="3"/>
        <v>0</v>
      </c>
      <c r="P19" s="32">
        <f t="shared" si="4"/>
        <v>100</v>
      </c>
      <c r="Q19" s="308"/>
      <c r="R19" s="30">
        <f t="shared" si="5"/>
        <v>0</v>
      </c>
      <c r="S19" s="30">
        <f t="shared" si="6"/>
        <v>200</v>
      </c>
      <c r="T19" s="308"/>
    </row>
    <row r="20" spans="1:20" ht="32.25" customHeight="1" x14ac:dyDescent="0.2">
      <c r="A20" s="84">
        <v>59</v>
      </c>
      <c r="B20" s="36" t="s">
        <v>140</v>
      </c>
      <c r="C20" s="36" t="s">
        <v>141</v>
      </c>
      <c r="D20" s="33" t="s">
        <v>27</v>
      </c>
      <c r="E20" s="34">
        <v>0</v>
      </c>
      <c r="F20" s="30" t="e">
        <f t="shared" si="7"/>
        <v>#DIV/0!</v>
      </c>
      <c r="G20" s="31">
        <f t="shared" si="8"/>
        <v>100</v>
      </c>
      <c r="H20" s="30">
        <f t="shared" si="0"/>
        <v>0</v>
      </c>
      <c r="I20" s="32">
        <f t="shared" si="1"/>
        <v>100</v>
      </c>
      <c r="J20" s="308"/>
      <c r="K20" s="33">
        <v>0</v>
      </c>
      <c r="L20" s="34">
        <v>67.650000000000006</v>
      </c>
      <c r="M20" s="30">
        <f t="shared" si="2"/>
        <v>1.9068736141906872</v>
      </c>
      <c r="N20" s="31">
        <f t="shared" si="9"/>
        <v>0</v>
      </c>
      <c r="O20" s="30">
        <f t="shared" si="3"/>
        <v>27.650000000000006</v>
      </c>
      <c r="P20" s="32">
        <f t="shared" si="4"/>
        <v>27.650000000000006</v>
      </c>
      <c r="Q20" s="308"/>
      <c r="R20" s="30">
        <f t="shared" si="5"/>
        <v>67.650000000000006</v>
      </c>
      <c r="S20" s="30">
        <f t="shared" si="6"/>
        <v>127.65</v>
      </c>
      <c r="T20" s="308"/>
    </row>
    <row r="21" spans="1:20" ht="32.25" customHeight="1" x14ac:dyDescent="0.2">
      <c r="A21" s="84">
        <v>60</v>
      </c>
      <c r="B21" s="37" t="s">
        <v>142</v>
      </c>
      <c r="C21" s="37" t="s">
        <v>143</v>
      </c>
      <c r="D21" s="38" t="s">
        <v>27</v>
      </c>
      <c r="E21" s="39">
        <v>0</v>
      </c>
      <c r="F21" s="40" t="e">
        <f t="shared" si="7"/>
        <v>#DIV/0!</v>
      </c>
      <c r="G21" s="41">
        <f t="shared" si="8"/>
        <v>100</v>
      </c>
      <c r="H21" s="40">
        <f t="shared" ref="H21:H22" si="10">IF(E21="-","-",(IF(E21&gt;I$6,"diskv.",IF(E21&gt;G$6,E21-G$6,0))))</f>
        <v>0</v>
      </c>
      <c r="I21" s="42">
        <f t="shared" ref="I21:I22" si="11">IF(OR(D21="diskv.",D21="ns",G21="diskv."),100,G21+H21)</f>
        <v>100</v>
      </c>
      <c r="J21" s="309"/>
      <c r="K21" s="38">
        <v>0</v>
      </c>
      <c r="L21" s="39">
        <v>42.8</v>
      </c>
      <c r="M21" s="40">
        <f t="shared" si="2"/>
        <v>3.0140186915887854</v>
      </c>
      <c r="N21" s="41">
        <f t="shared" si="9"/>
        <v>0</v>
      </c>
      <c r="O21" s="40">
        <f t="shared" si="3"/>
        <v>2.7999999999999972</v>
      </c>
      <c r="P21" s="42">
        <f t="shared" si="4"/>
        <v>2.7999999999999972</v>
      </c>
      <c r="Q21" s="309">
        <v>2</v>
      </c>
      <c r="R21" s="43">
        <f t="shared" si="5"/>
        <v>42.8</v>
      </c>
      <c r="S21" s="40">
        <f t="shared" si="6"/>
        <v>102.8</v>
      </c>
      <c r="T21" s="309">
        <v>2</v>
      </c>
    </row>
    <row r="22" spans="1:20" ht="32.25" customHeight="1" x14ac:dyDescent="0.2">
      <c r="A22" s="272">
        <v>61</v>
      </c>
      <c r="B22" s="273" t="s">
        <v>38</v>
      </c>
      <c r="C22" s="273" t="s">
        <v>144</v>
      </c>
      <c r="D22" s="274"/>
      <c r="E22" s="275">
        <v>30.88</v>
      </c>
      <c r="F22" s="276">
        <f t="shared" si="7"/>
        <v>4.2746113989637307</v>
      </c>
      <c r="G22" s="277">
        <f t="shared" si="8"/>
        <v>0</v>
      </c>
      <c r="H22" s="276">
        <f t="shared" si="10"/>
        <v>0</v>
      </c>
      <c r="I22" s="278">
        <f t="shared" si="11"/>
        <v>0</v>
      </c>
      <c r="J22" s="310">
        <v>1</v>
      </c>
      <c r="K22" s="274">
        <v>0</v>
      </c>
      <c r="L22" s="275">
        <v>30.92</v>
      </c>
      <c r="M22" s="276">
        <f t="shared" si="2"/>
        <v>4.1720569210866749</v>
      </c>
      <c r="N22" s="277">
        <f t="shared" si="9"/>
        <v>0</v>
      </c>
      <c r="O22" s="276">
        <f t="shared" si="3"/>
        <v>0</v>
      </c>
      <c r="P22" s="278">
        <f t="shared" si="4"/>
        <v>0</v>
      </c>
      <c r="Q22" s="310">
        <v>1</v>
      </c>
      <c r="R22" s="279">
        <f t="shared" si="5"/>
        <v>61.8</v>
      </c>
      <c r="S22" s="276">
        <f t="shared" si="6"/>
        <v>0</v>
      </c>
      <c r="T22" s="310">
        <v>1</v>
      </c>
    </row>
    <row r="23" spans="1:20" ht="32.25" customHeight="1" x14ac:dyDescent="0.2">
      <c r="A23" s="287"/>
      <c r="B23" s="288" t="s">
        <v>42</v>
      </c>
      <c r="C23" s="288"/>
      <c r="D23" s="288"/>
      <c r="E23" s="288"/>
      <c r="F23" s="288"/>
      <c r="G23" s="288"/>
      <c r="H23" s="288"/>
      <c r="I23" s="288"/>
      <c r="J23" s="288"/>
      <c r="K23" s="288"/>
      <c r="L23" s="288"/>
      <c r="M23" s="288"/>
      <c r="N23" s="288"/>
      <c r="O23" s="288"/>
      <c r="P23" s="288"/>
      <c r="Q23" s="288"/>
      <c r="R23" s="288"/>
      <c r="S23" s="288"/>
      <c r="T23" s="321"/>
    </row>
    <row r="24" spans="1:20" ht="32.25" customHeight="1" x14ac:dyDescent="0.2">
      <c r="A24" s="280">
        <v>62</v>
      </c>
      <c r="B24" s="281" t="s">
        <v>145</v>
      </c>
      <c r="C24" s="281" t="s">
        <v>146</v>
      </c>
      <c r="D24" s="282"/>
      <c r="E24" s="283">
        <v>20.56</v>
      </c>
      <c r="F24" s="284">
        <f t="shared" ref="F24:F31" si="12">$E$5/E24</f>
        <v>6.4202334630350197</v>
      </c>
      <c r="G24" s="285">
        <f>IF(OR(D24="diskv.",D24="n"),100,5*D24)</f>
        <v>0</v>
      </c>
      <c r="H24" s="284">
        <f t="shared" ref="H24:H31" si="13">IF(E24="-","-",(IF(E24&gt;I$6,"diskv.",IF(E24&gt;G$6,E24-G$6,0))))</f>
        <v>0</v>
      </c>
      <c r="I24" s="286">
        <f t="shared" ref="I24:I31" si="14">IF(OR(D24="diskv.",D24="ns",G24="diskv."),100,G24+H24)</f>
        <v>0</v>
      </c>
      <c r="J24" s="307"/>
      <c r="K24" s="282">
        <v>1</v>
      </c>
      <c r="L24" s="283">
        <v>24.13</v>
      </c>
      <c r="M24" s="284">
        <f t="shared" ref="M24:M31" si="15">$M$5/L24</f>
        <v>5.3460422710319104</v>
      </c>
      <c r="N24" s="285">
        <f>IF(OR(K24="diskv.",K24="n"),100,5*K24)</f>
        <v>5</v>
      </c>
      <c r="O24" s="284">
        <f t="shared" ref="O24:O31" si="16">IF(L24="-","-",(IF(L24&gt;P$6,"diskv.",IF(L24&gt;N$6,L24-N$6,0))))</f>
        <v>0</v>
      </c>
      <c r="P24" s="286">
        <f t="shared" ref="P24:P31" si="17">IF(OR(K24="diskv.",K24="ns",N24="diskv."),100,N24+O24)</f>
        <v>5</v>
      </c>
      <c r="Q24" s="316"/>
      <c r="R24" s="284">
        <f t="shared" ref="R24:R31" si="18">E24+L24</f>
        <v>44.69</v>
      </c>
      <c r="S24" s="284">
        <f t="shared" ref="S24:S31" si="19">I24+P24</f>
        <v>5</v>
      </c>
      <c r="T24" s="307"/>
    </row>
    <row r="25" spans="1:20" ht="32.25" customHeight="1" x14ac:dyDescent="0.25">
      <c r="A25" s="84">
        <v>63</v>
      </c>
      <c r="B25" s="27" t="s">
        <v>147</v>
      </c>
      <c r="C25" s="27" t="s">
        <v>148</v>
      </c>
      <c r="D25" s="46"/>
      <c r="E25" s="47">
        <v>22.04</v>
      </c>
      <c r="F25" s="30">
        <f t="shared" si="12"/>
        <v>5.9891107078039933</v>
      </c>
      <c r="G25" s="31">
        <f t="shared" ref="G25:G31" si="20">IF(OR(D25="diskv.",D25="n"),50,5*D25)</f>
        <v>0</v>
      </c>
      <c r="H25" s="30">
        <f t="shared" si="13"/>
        <v>0</v>
      </c>
      <c r="I25" s="32">
        <f t="shared" si="14"/>
        <v>0</v>
      </c>
      <c r="J25" s="311">
        <v>2</v>
      </c>
      <c r="K25" s="48">
        <v>0</v>
      </c>
      <c r="L25" s="49">
        <v>21.43</v>
      </c>
      <c r="M25" s="30">
        <f t="shared" si="15"/>
        <v>6.0195986934204386</v>
      </c>
      <c r="N25" s="31">
        <f t="shared" ref="N25:N31" si="21">IF(OR(K25="diskv.",K25="n"),100,5*K25)</f>
        <v>0</v>
      </c>
      <c r="O25" s="30">
        <f t="shared" si="16"/>
        <v>0</v>
      </c>
      <c r="P25" s="32">
        <f t="shared" si="17"/>
        <v>0</v>
      </c>
      <c r="Q25" s="317">
        <v>1</v>
      </c>
      <c r="R25" s="30">
        <f t="shared" si="18"/>
        <v>43.47</v>
      </c>
      <c r="S25" s="30">
        <f t="shared" si="19"/>
        <v>0</v>
      </c>
      <c r="T25" s="308">
        <v>2</v>
      </c>
    </row>
    <row r="26" spans="1:20" ht="32.25" customHeight="1" x14ac:dyDescent="0.25">
      <c r="A26" s="84">
        <v>64</v>
      </c>
      <c r="B26" s="27" t="s">
        <v>149</v>
      </c>
      <c r="C26" s="27" t="s">
        <v>92</v>
      </c>
      <c r="D26" s="46">
        <v>1</v>
      </c>
      <c r="E26" s="47">
        <v>27.81</v>
      </c>
      <c r="F26" s="30">
        <f t="shared" si="12"/>
        <v>4.7464940668824163</v>
      </c>
      <c r="G26" s="31">
        <f t="shared" si="20"/>
        <v>5</v>
      </c>
      <c r="H26" s="30">
        <f t="shared" si="13"/>
        <v>0</v>
      </c>
      <c r="I26" s="32">
        <f t="shared" si="14"/>
        <v>5</v>
      </c>
      <c r="J26" s="311"/>
      <c r="K26" s="48" t="s">
        <v>27</v>
      </c>
      <c r="L26" s="49">
        <v>0</v>
      </c>
      <c r="M26" s="30" t="e">
        <f t="shared" si="15"/>
        <v>#DIV/0!</v>
      </c>
      <c r="N26" s="31">
        <f t="shared" si="21"/>
        <v>100</v>
      </c>
      <c r="O26" s="30">
        <f t="shared" si="16"/>
        <v>0</v>
      </c>
      <c r="P26" s="32">
        <f t="shared" si="17"/>
        <v>100</v>
      </c>
      <c r="Q26" s="318"/>
      <c r="R26" s="30">
        <f t="shared" si="18"/>
        <v>27.81</v>
      </c>
      <c r="S26" s="30">
        <f t="shared" si="19"/>
        <v>105</v>
      </c>
      <c r="T26" s="308"/>
    </row>
    <row r="27" spans="1:20" ht="32.25" customHeight="1" x14ac:dyDescent="0.25">
      <c r="A27" s="84">
        <v>65</v>
      </c>
      <c r="B27" s="27" t="s">
        <v>150</v>
      </c>
      <c r="C27" s="27" t="s">
        <v>151</v>
      </c>
      <c r="D27" s="28"/>
      <c r="E27" s="50">
        <v>22.43</v>
      </c>
      <c r="F27" s="30">
        <f t="shared" si="12"/>
        <v>5.884975479268836</v>
      </c>
      <c r="G27" s="31">
        <f t="shared" si="20"/>
        <v>0</v>
      </c>
      <c r="H27" s="30">
        <f t="shared" si="13"/>
        <v>0</v>
      </c>
      <c r="I27" s="32">
        <f t="shared" si="14"/>
        <v>0</v>
      </c>
      <c r="J27" s="311"/>
      <c r="K27" s="28" t="s">
        <v>27</v>
      </c>
      <c r="L27" s="49">
        <v>0</v>
      </c>
      <c r="M27" s="30" t="e">
        <f t="shared" si="15"/>
        <v>#DIV/0!</v>
      </c>
      <c r="N27" s="31">
        <f t="shared" si="21"/>
        <v>100</v>
      </c>
      <c r="O27" s="30">
        <f t="shared" si="16"/>
        <v>0</v>
      </c>
      <c r="P27" s="32">
        <f t="shared" si="17"/>
        <v>100</v>
      </c>
      <c r="Q27" s="318"/>
      <c r="R27" s="30">
        <f t="shared" si="18"/>
        <v>22.43</v>
      </c>
      <c r="S27" s="30">
        <f t="shared" si="19"/>
        <v>100</v>
      </c>
      <c r="T27" s="311"/>
    </row>
    <row r="28" spans="1:20" ht="32.25" customHeight="1" x14ac:dyDescent="0.25">
      <c r="A28" s="84">
        <v>66</v>
      </c>
      <c r="B28" s="27" t="s">
        <v>152</v>
      </c>
      <c r="C28" s="27" t="s">
        <v>153</v>
      </c>
      <c r="D28" s="48"/>
      <c r="E28" s="50">
        <v>31.66</v>
      </c>
      <c r="F28" s="30">
        <f t="shared" si="12"/>
        <v>4.169298799747315</v>
      </c>
      <c r="G28" s="31">
        <f t="shared" si="20"/>
        <v>0</v>
      </c>
      <c r="H28" s="30">
        <f t="shared" si="13"/>
        <v>0</v>
      </c>
      <c r="I28" s="32">
        <f t="shared" si="14"/>
        <v>0</v>
      </c>
      <c r="J28" s="308"/>
      <c r="K28" s="28">
        <v>2</v>
      </c>
      <c r="L28" s="51">
        <v>44.16</v>
      </c>
      <c r="M28" s="30">
        <f t="shared" si="15"/>
        <v>2.9211956521739131</v>
      </c>
      <c r="N28" s="31">
        <f t="shared" si="21"/>
        <v>10</v>
      </c>
      <c r="O28" s="30">
        <f t="shared" si="16"/>
        <v>4.1599999999999966</v>
      </c>
      <c r="P28" s="32">
        <f t="shared" si="17"/>
        <v>14.159999999999997</v>
      </c>
      <c r="Q28" s="319"/>
      <c r="R28" s="30">
        <f t="shared" si="18"/>
        <v>75.819999999999993</v>
      </c>
      <c r="S28" s="30">
        <f t="shared" si="19"/>
        <v>14.159999999999997</v>
      </c>
      <c r="T28" s="311"/>
    </row>
    <row r="29" spans="1:20" ht="32.25" customHeight="1" x14ac:dyDescent="0.25">
      <c r="A29" s="84">
        <v>67</v>
      </c>
      <c r="B29" s="27" t="s">
        <v>154</v>
      </c>
      <c r="C29" s="27" t="s">
        <v>155</v>
      </c>
      <c r="D29" s="48"/>
      <c r="E29" s="50">
        <v>26.32</v>
      </c>
      <c r="F29" s="30">
        <f t="shared" si="12"/>
        <v>5.0151975683890573</v>
      </c>
      <c r="G29" s="31">
        <f t="shared" si="20"/>
        <v>0</v>
      </c>
      <c r="H29" s="30">
        <f t="shared" si="13"/>
        <v>0</v>
      </c>
      <c r="I29" s="32">
        <f t="shared" si="14"/>
        <v>0</v>
      </c>
      <c r="J29" s="308"/>
      <c r="K29" s="28">
        <v>2</v>
      </c>
      <c r="L29" s="51">
        <v>34.71</v>
      </c>
      <c r="M29" s="30">
        <f t="shared" si="15"/>
        <v>3.7165082108902334</v>
      </c>
      <c r="N29" s="31">
        <f t="shared" si="21"/>
        <v>10</v>
      </c>
      <c r="O29" s="30">
        <f t="shared" si="16"/>
        <v>0</v>
      </c>
      <c r="P29" s="32">
        <f t="shared" si="17"/>
        <v>10</v>
      </c>
      <c r="Q29" s="319"/>
      <c r="R29" s="30">
        <f t="shared" si="18"/>
        <v>61.03</v>
      </c>
      <c r="S29" s="30">
        <f t="shared" si="19"/>
        <v>10</v>
      </c>
      <c r="T29" s="311"/>
    </row>
    <row r="30" spans="1:20" ht="32.25" customHeight="1" x14ac:dyDescent="0.25">
      <c r="A30" s="84">
        <v>68</v>
      </c>
      <c r="B30" s="27" t="s">
        <v>156</v>
      </c>
      <c r="C30" s="27" t="s">
        <v>157</v>
      </c>
      <c r="D30" s="48"/>
      <c r="E30" s="50">
        <v>22.13</v>
      </c>
      <c r="F30" s="30">
        <f t="shared" si="12"/>
        <v>5.9647537279710798</v>
      </c>
      <c r="G30" s="31">
        <f t="shared" si="20"/>
        <v>0</v>
      </c>
      <c r="H30" s="30">
        <f t="shared" si="13"/>
        <v>0</v>
      </c>
      <c r="I30" s="32">
        <f t="shared" si="14"/>
        <v>0</v>
      </c>
      <c r="J30" s="308">
        <v>3</v>
      </c>
      <c r="K30" s="28">
        <v>0</v>
      </c>
      <c r="L30" s="51">
        <v>22.84</v>
      </c>
      <c r="M30" s="30">
        <f t="shared" si="15"/>
        <v>5.6479859894921187</v>
      </c>
      <c r="N30" s="31">
        <f t="shared" si="21"/>
        <v>0</v>
      </c>
      <c r="O30" s="30">
        <f t="shared" si="16"/>
        <v>0</v>
      </c>
      <c r="P30" s="32">
        <f t="shared" si="17"/>
        <v>0</v>
      </c>
      <c r="Q30" s="319">
        <v>3</v>
      </c>
      <c r="R30" s="30">
        <f t="shared" si="18"/>
        <v>44.97</v>
      </c>
      <c r="S30" s="30">
        <f t="shared" si="19"/>
        <v>0</v>
      </c>
      <c r="T30" s="311">
        <v>3</v>
      </c>
    </row>
    <row r="31" spans="1:20" ht="32.25" customHeight="1" x14ac:dyDescent="0.25">
      <c r="A31" s="272">
        <v>69</v>
      </c>
      <c r="B31" s="295" t="s">
        <v>158</v>
      </c>
      <c r="C31" s="295" t="s">
        <v>159</v>
      </c>
      <c r="D31" s="296"/>
      <c r="E31" s="297">
        <v>21.07</v>
      </c>
      <c r="F31" s="298">
        <f t="shared" si="12"/>
        <v>6.2648315140009494</v>
      </c>
      <c r="G31" s="299">
        <f t="shared" si="20"/>
        <v>0</v>
      </c>
      <c r="H31" s="298">
        <f t="shared" si="13"/>
        <v>0</v>
      </c>
      <c r="I31" s="300">
        <f t="shared" si="14"/>
        <v>0</v>
      </c>
      <c r="J31" s="312">
        <v>1</v>
      </c>
      <c r="K31" s="301">
        <v>0</v>
      </c>
      <c r="L31" s="302">
        <v>21.94</v>
      </c>
      <c r="M31" s="298">
        <f t="shared" si="15"/>
        <v>5.8796718322698265</v>
      </c>
      <c r="N31" s="299">
        <f t="shared" si="21"/>
        <v>0</v>
      </c>
      <c r="O31" s="298">
        <f t="shared" si="16"/>
        <v>0</v>
      </c>
      <c r="P31" s="300">
        <f t="shared" si="17"/>
        <v>0</v>
      </c>
      <c r="Q31" s="320">
        <v>2</v>
      </c>
      <c r="R31" s="298">
        <f t="shared" si="18"/>
        <v>43.010000000000005</v>
      </c>
      <c r="S31" s="298">
        <f t="shared" si="19"/>
        <v>0</v>
      </c>
      <c r="T31" s="322">
        <v>1</v>
      </c>
    </row>
    <row r="32" spans="1:20" ht="32.25" customHeight="1" x14ac:dyDescent="0.2">
      <c r="A32" s="105"/>
      <c r="B32" s="288" t="s">
        <v>55</v>
      </c>
      <c r="C32" s="288"/>
      <c r="D32" s="288"/>
      <c r="E32" s="288"/>
      <c r="F32" s="288"/>
      <c r="G32" s="288"/>
      <c r="H32" s="288"/>
      <c r="I32" s="288"/>
      <c r="J32" s="313"/>
      <c r="K32" s="288"/>
      <c r="L32" s="288"/>
      <c r="M32" s="288"/>
      <c r="N32" s="288"/>
      <c r="O32" s="288"/>
      <c r="P32" s="288"/>
      <c r="Q32" s="288"/>
      <c r="R32" s="288"/>
      <c r="S32" s="288"/>
      <c r="T32" s="321"/>
    </row>
    <row r="33" spans="1:20" ht="32.25" customHeight="1" x14ac:dyDescent="0.2">
      <c r="A33" s="303">
        <v>70</v>
      </c>
      <c r="B33" s="304" t="s">
        <v>160</v>
      </c>
      <c r="C33" s="304" t="s">
        <v>161</v>
      </c>
      <c r="D33" s="305" t="s">
        <v>27</v>
      </c>
      <c r="E33" s="89">
        <v>0</v>
      </c>
      <c r="F33" s="284" t="e">
        <f t="shared" ref="F33:F38" si="22">$E$5/E33</f>
        <v>#DIV/0!</v>
      </c>
      <c r="G33" s="285">
        <f>IF(OR(D33="diskv.",D33="n"),100,5*D33)</f>
        <v>100</v>
      </c>
      <c r="H33" s="284">
        <f t="shared" ref="H33:H38" si="23">IF(E33="-","-",(IF(E33&gt;I$6,"diskv.",IF(E33&gt;G$6,E33-G$6,0))))</f>
        <v>0</v>
      </c>
      <c r="I33" s="286">
        <f t="shared" ref="I33:I38" si="24">IF(OR(D33="diskv.",D33="ns",G33="diskv."),100,G33+H33)</f>
        <v>100</v>
      </c>
      <c r="J33" s="314"/>
      <c r="K33" s="306">
        <v>2</v>
      </c>
      <c r="L33" s="283">
        <v>36.89</v>
      </c>
      <c r="M33" s="284">
        <f t="shared" ref="M33:M38" si="25">$M$5/L33</f>
        <v>3.4968826240173487</v>
      </c>
      <c r="N33" s="285">
        <f>IF(OR(K33="diskv.",K33="n"),100,5*K33)</f>
        <v>10</v>
      </c>
      <c r="O33" s="284">
        <f t="shared" ref="O33:O38" si="26">IF(L33="-","-",(IF(L33&gt;P$6,"diskv.",IF(L33&gt;N$6,L33-N$6,0))))</f>
        <v>0</v>
      </c>
      <c r="P33" s="286">
        <f t="shared" ref="P33:P38" si="27">IF(OR(K33="diskv.",K33="ns",N33="diskv."),100,N33+O33)</f>
        <v>10</v>
      </c>
      <c r="Q33" s="314"/>
      <c r="R33" s="284">
        <f t="shared" ref="R33:R38" si="28">E33+L33</f>
        <v>36.89</v>
      </c>
      <c r="S33" s="284">
        <f t="shared" ref="S33:S38" si="29">I33+P33</f>
        <v>110</v>
      </c>
      <c r="T33" s="307"/>
    </row>
    <row r="34" spans="1:20" ht="32.25" customHeight="1" x14ac:dyDescent="0.2">
      <c r="A34" s="85">
        <v>71</v>
      </c>
      <c r="B34" s="27" t="s">
        <v>162</v>
      </c>
      <c r="C34" s="27" t="s">
        <v>163</v>
      </c>
      <c r="D34" s="52" t="s">
        <v>27</v>
      </c>
      <c r="E34" s="53">
        <v>0</v>
      </c>
      <c r="F34" s="30" t="e">
        <f t="shared" si="22"/>
        <v>#DIV/0!</v>
      </c>
      <c r="G34" s="31">
        <f t="shared" ref="G34:G38" si="30">IF(OR(D34="diskv.",D34="n"),100,5*D34)</f>
        <v>100</v>
      </c>
      <c r="H34" s="30">
        <f t="shared" si="23"/>
        <v>0</v>
      </c>
      <c r="I34" s="32">
        <f t="shared" si="24"/>
        <v>100</v>
      </c>
      <c r="J34" s="315"/>
      <c r="K34" s="54"/>
      <c r="L34" s="29">
        <v>23.76</v>
      </c>
      <c r="M34" s="30">
        <f t="shared" si="25"/>
        <v>5.4292929292929291</v>
      </c>
      <c r="N34" s="31">
        <f t="shared" ref="N34:N38" si="31">IF(OR(K34="diskv.",K34="n"),100,5*K34)</f>
        <v>0</v>
      </c>
      <c r="O34" s="30">
        <f t="shared" si="26"/>
        <v>0</v>
      </c>
      <c r="P34" s="32">
        <f t="shared" si="27"/>
        <v>0</v>
      </c>
      <c r="Q34" s="315">
        <v>1</v>
      </c>
      <c r="R34" s="30">
        <f t="shared" si="28"/>
        <v>23.76</v>
      </c>
      <c r="S34" s="30">
        <f t="shared" si="29"/>
        <v>100</v>
      </c>
      <c r="T34" s="308">
        <v>3</v>
      </c>
    </row>
    <row r="35" spans="1:20" ht="32.25" customHeight="1" x14ac:dyDescent="0.2">
      <c r="A35" s="85">
        <v>72</v>
      </c>
      <c r="B35" s="27" t="s">
        <v>164</v>
      </c>
      <c r="C35" s="27" t="s">
        <v>165</v>
      </c>
      <c r="D35" s="52" t="s">
        <v>27</v>
      </c>
      <c r="E35" s="29">
        <v>0</v>
      </c>
      <c r="F35" s="30" t="e">
        <f t="shared" si="22"/>
        <v>#DIV/0!</v>
      </c>
      <c r="G35" s="31">
        <f t="shared" si="30"/>
        <v>100</v>
      </c>
      <c r="H35" s="30">
        <f t="shared" si="23"/>
        <v>0</v>
      </c>
      <c r="I35" s="32">
        <f t="shared" si="24"/>
        <v>100</v>
      </c>
      <c r="J35" s="315"/>
      <c r="K35" s="54"/>
      <c r="L35" s="29">
        <v>31.36</v>
      </c>
      <c r="M35" s="30">
        <f t="shared" si="25"/>
        <v>4.1135204081632653</v>
      </c>
      <c r="N35" s="31">
        <f t="shared" si="31"/>
        <v>0</v>
      </c>
      <c r="O35" s="30">
        <f t="shared" si="26"/>
        <v>0</v>
      </c>
      <c r="P35" s="32">
        <f t="shared" si="27"/>
        <v>0</v>
      </c>
      <c r="Q35" s="315"/>
      <c r="R35" s="30">
        <f t="shared" si="28"/>
        <v>31.36</v>
      </c>
      <c r="S35" s="30">
        <f t="shared" si="29"/>
        <v>100</v>
      </c>
      <c r="T35" s="308"/>
    </row>
    <row r="36" spans="1:20" ht="32.25" customHeight="1" x14ac:dyDescent="0.2">
      <c r="A36" s="85">
        <v>73</v>
      </c>
      <c r="B36" s="27" t="s">
        <v>166</v>
      </c>
      <c r="C36" s="27" t="s">
        <v>167</v>
      </c>
      <c r="D36" s="52">
        <v>1</v>
      </c>
      <c r="E36" s="29">
        <v>26.95</v>
      </c>
      <c r="F36" s="30">
        <f t="shared" si="22"/>
        <v>4.8979591836734695</v>
      </c>
      <c r="G36" s="31">
        <f t="shared" si="30"/>
        <v>5</v>
      </c>
      <c r="H36" s="30">
        <f t="shared" si="23"/>
        <v>0</v>
      </c>
      <c r="I36" s="32">
        <f t="shared" si="24"/>
        <v>5</v>
      </c>
      <c r="J36" s="315">
        <v>2</v>
      </c>
      <c r="K36" s="54"/>
      <c r="L36" s="29">
        <v>28.26</v>
      </c>
      <c r="M36" s="30">
        <f t="shared" si="25"/>
        <v>4.5647558386411884</v>
      </c>
      <c r="N36" s="31">
        <f t="shared" si="31"/>
        <v>0</v>
      </c>
      <c r="O36" s="30">
        <f t="shared" si="26"/>
        <v>0</v>
      </c>
      <c r="P36" s="32">
        <f t="shared" si="27"/>
        <v>0</v>
      </c>
      <c r="Q36" s="315">
        <v>2</v>
      </c>
      <c r="R36" s="30">
        <f t="shared" si="28"/>
        <v>55.21</v>
      </c>
      <c r="S36" s="30">
        <f t="shared" si="29"/>
        <v>5</v>
      </c>
      <c r="T36" s="308">
        <v>2</v>
      </c>
    </row>
    <row r="37" spans="1:20" ht="32.25" customHeight="1" x14ac:dyDescent="0.2">
      <c r="A37" s="85">
        <v>74</v>
      </c>
      <c r="B37" s="27" t="s">
        <v>168</v>
      </c>
      <c r="C37" s="27" t="s">
        <v>169</v>
      </c>
      <c r="D37" s="52" t="s">
        <v>27</v>
      </c>
      <c r="E37" s="29">
        <v>0</v>
      </c>
      <c r="F37" s="30" t="e">
        <f t="shared" si="22"/>
        <v>#DIV/0!</v>
      </c>
      <c r="G37" s="31">
        <f t="shared" si="30"/>
        <v>100</v>
      </c>
      <c r="H37" s="30">
        <f t="shared" si="23"/>
        <v>0</v>
      </c>
      <c r="I37" s="32">
        <f t="shared" si="24"/>
        <v>100</v>
      </c>
      <c r="J37" s="315"/>
      <c r="K37" s="54">
        <v>1</v>
      </c>
      <c r="L37" s="29">
        <v>26.6</v>
      </c>
      <c r="M37" s="30">
        <f t="shared" si="25"/>
        <v>4.8496240601503757</v>
      </c>
      <c r="N37" s="31">
        <f t="shared" si="31"/>
        <v>5</v>
      </c>
      <c r="O37" s="30">
        <f t="shared" si="26"/>
        <v>0</v>
      </c>
      <c r="P37" s="32">
        <f t="shared" si="27"/>
        <v>5</v>
      </c>
      <c r="Q37" s="315"/>
      <c r="R37" s="30">
        <f t="shared" si="28"/>
        <v>26.6</v>
      </c>
      <c r="S37" s="30">
        <f t="shared" si="29"/>
        <v>105</v>
      </c>
      <c r="T37" s="308"/>
    </row>
    <row r="38" spans="1:20" ht="32.25" customHeight="1" x14ac:dyDescent="0.2">
      <c r="A38" s="85">
        <v>75</v>
      </c>
      <c r="B38" s="27" t="s">
        <v>170</v>
      </c>
      <c r="C38" s="27" t="s">
        <v>171</v>
      </c>
      <c r="D38" s="52"/>
      <c r="E38" s="29">
        <v>30.78</v>
      </c>
      <c r="F38" s="30">
        <f t="shared" si="22"/>
        <v>4.2884990253411308</v>
      </c>
      <c r="G38" s="31">
        <f t="shared" si="30"/>
        <v>0</v>
      </c>
      <c r="H38" s="30">
        <f t="shared" si="23"/>
        <v>0</v>
      </c>
      <c r="I38" s="32">
        <f t="shared" si="24"/>
        <v>0</v>
      </c>
      <c r="J38" s="315">
        <v>1</v>
      </c>
      <c r="K38" s="54"/>
      <c r="L38" s="29">
        <v>30.94</v>
      </c>
      <c r="M38" s="30">
        <f t="shared" si="25"/>
        <v>4.1693600517129923</v>
      </c>
      <c r="N38" s="31">
        <f t="shared" si="31"/>
        <v>0</v>
      </c>
      <c r="O38" s="30">
        <f t="shared" si="26"/>
        <v>0</v>
      </c>
      <c r="P38" s="32">
        <f t="shared" si="27"/>
        <v>0</v>
      </c>
      <c r="Q38" s="315">
        <v>3</v>
      </c>
      <c r="R38" s="30">
        <f t="shared" si="28"/>
        <v>61.72</v>
      </c>
      <c r="S38" s="30">
        <f t="shared" si="29"/>
        <v>0</v>
      </c>
      <c r="T38" s="308">
        <v>1</v>
      </c>
    </row>
    <row r="39" spans="1:20" ht="32.25" customHeight="1" x14ac:dyDescent="0.25">
      <c r="A39" s="7"/>
      <c r="B39" s="1" t="s">
        <v>66</v>
      </c>
      <c r="C39" s="8">
        <v>26</v>
      </c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</row>
    <row r="40" spans="1:20" ht="32.25" customHeight="1" x14ac:dyDescent="0.25">
      <c r="A40" s="7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</row>
    <row r="41" spans="1:20" ht="32.25" customHeight="1" x14ac:dyDescent="0.25">
      <c r="A41" s="7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</row>
    <row r="42" spans="1:20" ht="32.25" customHeight="1" x14ac:dyDescent="0.25">
      <c r="A42" s="7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</row>
    <row r="43" spans="1:20" ht="32.25" customHeight="1" x14ac:dyDescent="0.25">
      <c r="A43" s="7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</row>
    <row r="44" spans="1:20" ht="32.25" customHeight="1" x14ac:dyDescent="0.25">
      <c r="A44" s="7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</row>
    <row r="45" spans="1:20" ht="32.25" customHeight="1" x14ac:dyDescent="0.25">
      <c r="A45" s="7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</row>
    <row r="46" spans="1:20" ht="32.25" customHeight="1" x14ac:dyDescent="0.25">
      <c r="A46" s="7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</row>
    <row r="47" spans="1:20" ht="32.25" customHeight="1" x14ac:dyDescent="0.25">
      <c r="A47" s="7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</row>
    <row r="48" spans="1:20" ht="32.25" customHeight="1" x14ac:dyDescent="0.25">
      <c r="A48" s="7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</row>
    <row r="49" spans="1:20" ht="32.25" customHeight="1" x14ac:dyDescent="0.25">
      <c r="A49" s="7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</row>
    <row r="50" spans="1:20" ht="32.25" customHeight="1" x14ac:dyDescent="0.25">
      <c r="A50" s="7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</row>
    <row r="51" spans="1:20" ht="32.25" customHeight="1" x14ac:dyDescent="0.25">
      <c r="A51" s="7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</row>
    <row r="52" spans="1:20" ht="32.25" customHeight="1" x14ac:dyDescent="0.25">
      <c r="A52" s="7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</row>
    <row r="53" spans="1:20" ht="32.25" customHeight="1" x14ac:dyDescent="0.25">
      <c r="A53" s="7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</row>
    <row r="54" spans="1:20" ht="32.25" customHeight="1" x14ac:dyDescent="0.25">
      <c r="A54" s="7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</row>
    <row r="55" spans="1:20" ht="32.25" customHeight="1" x14ac:dyDescent="0.25">
      <c r="A55" s="7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</row>
    <row r="56" spans="1:20" ht="32.25" customHeight="1" x14ac:dyDescent="0.25">
      <c r="A56" s="7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</row>
    <row r="57" spans="1:20" ht="32.25" customHeight="1" x14ac:dyDescent="0.25">
      <c r="A57" s="7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</row>
    <row r="58" spans="1:20" ht="32.25" customHeight="1" x14ac:dyDescent="0.25">
      <c r="A58" s="7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</row>
    <row r="59" spans="1:20" ht="32.25" customHeight="1" x14ac:dyDescent="0.25">
      <c r="A59" s="7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</row>
    <row r="60" spans="1:20" ht="32.25" customHeight="1" x14ac:dyDescent="0.25">
      <c r="A60" s="7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</row>
    <row r="61" spans="1:20" ht="32.25" customHeight="1" x14ac:dyDescent="0.25">
      <c r="A61" s="7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</row>
    <row r="62" spans="1:20" ht="32.25" customHeight="1" x14ac:dyDescent="0.25">
      <c r="A62" s="7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</row>
    <row r="63" spans="1:20" ht="32.25" customHeight="1" x14ac:dyDescent="0.25">
      <c r="A63" s="7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</row>
    <row r="64" spans="1:20" ht="32.25" customHeight="1" x14ac:dyDescent="0.25">
      <c r="A64" s="7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</row>
    <row r="65" spans="1:20" ht="32.25" customHeight="1" x14ac:dyDescent="0.25">
      <c r="A65" s="7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</row>
    <row r="66" spans="1:20" ht="32.25" customHeight="1" x14ac:dyDescent="0.25">
      <c r="A66" s="7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</row>
    <row r="67" spans="1:20" ht="32.25" customHeight="1" x14ac:dyDescent="0.25">
      <c r="A67" s="7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</row>
    <row r="68" spans="1:20" ht="32.25" customHeight="1" x14ac:dyDescent="0.25">
      <c r="A68" s="7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</row>
    <row r="69" spans="1:20" ht="32.25" customHeight="1" x14ac:dyDescent="0.25">
      <c r="A69" s="7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</row>
    <row r="70" spans="1:20" ht="32.25" customHeight="1" x14ac:dyDescent="0.25">
      <c r="A70" s="7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</row>
    <row r="71" spans="1:20" ht="32.25" customHeight="1" x14ac:dyDescent="0.25">
      <c r="A71" s="7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</row>
    <row r="72" spans="1:20" ht="32.25" customHeight="1" x14ac:dyDescent="0.25">
      <c r="A72" s="7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</row>
    <row r="73" spans="1:20" ht="32.25" customHeight="1" x14ac:dyDescent="0.25">
      <c r="A73" s="7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</row>
    <row r="74" spans="1:20" ht="32.25" customHeight="1" x14ac:dyDescent="0.25">
      <c r="A74" s="7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</row>
    <row r="75" spans="1:20" ht="32.25" customHeight="1" x14ac:dyDescent="0.25">
      <c r="A75" s="7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</row>
    <row r="76" spans="1:20" ht="32.25" customHeight="1" x14ac:dyDescent="0.25">
      <c r="A76" s="7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</row>
    <row r="77" spans="1:20" ht="32.25" customHeight="1" x14ac:dyDescent="0.25">
      <c r="A77" s="7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</row>
    <row r="78" spans="1:20" ht="32.25" customHeight="1" x14ac:dyDescent="0.25">
      <c r="A78" s="7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</row>
    <row r="79" spans="1:20" ht="32.25" customHeight="1" x14ac:dyDescent="0.25">
      <c r="A79" s="7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</row>
    <row r="80" spans="1:20" ht="32.25" customHeight="1" x14ac:dyDescent="0.25">
      <c r="A80" s="7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</row>
    <row r="81" spans="1:20" ht="32.25" customHeight="1" x14ac:dyDescent="0.25">
      <c r="A81" s="7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</row>
    <row r="82" spans="1:20" ht="32.25" customHeight="1" x14ac:dyDescent="0.25">
      <c r="A82" s="7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</row>
    <row r="83" spans="1:20" ht="32.25" customHeight="1" x14ac:dyDescent="0.25">
      <c r="A83" s="7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</row>
    <row r="84" spans="1:20" ht="32.25" customHeight="1" x14ac:dyDescent="0.25">
      <c r="A84" s="7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</row>
    <row r="85" spans="1:20" ht="32.25" customHeight="1" x14ac:dyDescent="0.25">
      <c r="A85" s="7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</row>
    <row r="86" spans="1:20" ht="32.25" customHeight="1" x14ac:dyDescent="0.25">
      <c r="A86" s="7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</row>
    <row r="87" spans="1:20" ht="32.25" customHeight="1" x14ac:dyDescent="0.25">
      <c r="A87" s="7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</row>
    <row r="88" spans="1:20" ht="32.25" customHeight="1" x14ac:dyDescent="0.25">
      <c r="A88" s="7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</row>
    <row r="89" spans="1:20" ht="32.25" customHeight="1" x14ac:dyDescent="0.25">
      <c r="A89" s="7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</row>
    <row r="90" spans="1:20" ht="32.25" customHeight="1" x14ac:dyDescent="0.25">
      <c r="A90" s="7"/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</row>
    <row r="91" spans="1:20" ht="32.25" customHeight="1" x14ac:dyDescent="0.25">
      <c r="A91" s="7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</row>
    <row r="92" spans="1:20" ht="32.25" customHeight="1" x14ac:dyDescent="0.25">
      <c r="A92" s="7"/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</row>
    <row r="93" spans="1:20" ht="32.25" customHeight="1" x14ac:dyDescent="0.25">
      <c r="A93" s="7"/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</row>
    <row r="94" spans="1:20" ht="32.25" customHeight="1" x14ac:dyDescent="0.25">
      <c r="A94" s="7"/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</row>
    <row r="95" spans="1:20" ht="32.25" customHeight="1" x14ac:dyDescent="0.25">
      <c r="A95" s="7"/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</row>
    <row r="96" spans="1:20" ht="32.25" customHeight="1" x14ac:dyDescent="0.25">
      <c r="A96" s="7"/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</row>
    <row r="97" spans="1:20" ht="32.25" customHeight="1" x14ac:dyDescent="0.25">
      <c r="A97" s="7"/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</row>
    <row r="98" spans="1:20" ht="32.25" customHeight="1" x14ac:dyDescent="0.25">
      <c r="A98" s="7"/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</row>
    <row r="99" spans="1:20" ht="32.25" customHeight="1" x14ac:dyDescent="0.25">
      <c r="A99" s="7"/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</row>
    <row r="100" spans="1:20" ht="32.25" customHeight="1" x14ac:dyDescent="0.25">
      <c r="A100" s="7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</row>
    <row r="101" spans="1:20" ht="32.25" customHeight="1" x14ac:dyDescent="0.25">
      <c r="A101" s="7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</row>
    <row r="102" spans="1:20" ht="32.25" customHeight="1" x14ac:dyDescent="0.25">
      <c r="A102" s="7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</row>
    <row r="103" spans="1:20" ht="32.25" customHeight="1" x14ac:dyDescent="0.25">
      <c r="A103" s="7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</row>
    <row r="104" spans="1:20" ht="32.25" customHeight="1" x14ac:dyDescent="0.25">
      <c r="A104" s="7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</row>
    <row r="105" spans="1:20" ht="32.25" customHeight="1" x14ac:dyDescent="0.25">
      <c r="A105" s="7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</row>
    <row r="106" spans="1:20" ht="32.25" customHeight="1" x14ac:dyDescent="0.25">
      <c r="A106" s="7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</row>
    <row r="107" spans="1:20" ht="32.25" customHeight="1" x14ac:dyDescent="0.25">
      <c r="A107" s="7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</row>
    <row r="108" spans="1:20" ht="32.25" customHeight="1" x14ac:dyDescent="0.25">
      <c r="A108" s="7"/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</row>
    <row r="109" spans="1:20" ht="32.25" customHeight="1" x14ac:dyDescent="0.25">
      <c r="A109" s="7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</row>
    <row r="110" spans="1:20" ht="32.25" customHeight="1" x14ac:dyDescent="0.25">
      <c r="A110" s="7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</row>
    <row r="111" spans="1:20" ht="32.25" customHeight="1" x14ac:dyDescent="0.25">
      <c r="A111" s="7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</row>
    <row r="112" spans="1:20" ht="32.25" customHeight="1" x14ac:dyDescent="0.25">
      <c r="A112" s="7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</row>
    <row r="113" spans="1:20" ht="32.25" customHeight="1" x14ac:dyDescent="0.25">
      <c r="A113" s="7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</row>
    <row r="114" spans="1:20" ht="32.25" customHeight="1" x14ac:dyDescent="0.25">
      <c r="A114" s="7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</row>
    <row r="115" spans="1:20" ht="32.25" customHeight="1" x14ac:dyDescent="0.25">
      <c r="A115" s="7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</row>
    <row r="116" spans="1:20" ht="32.25" customHeight="1" x14ac:dyDescent="0.25">
      <c r="A116" s="7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</row>
    <row r="117" spans="1:20" ht="32.25" customHeight="1" x14ac:dyDescent="0.25">
      <c r="A117" s="7"/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</row>
    <row r="118" spans="1:20" ht="32.25" customHeight="1" x14ac:dyDescent="0.25">
      <c r="A118" s="7"/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</row>
    <row r="119" spans="1:20" ht="32.25" customHeight="1" x14ac:dyDescent="0.25">
      <c r="A119" s="7"/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</row>
    <row r="120" spans="1:20" ht="32.25" customHeight="1" x14ac:dyDescent="0.25">
      <c r="A120" s="7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</row>
    <row r="121" spans="1:20" ht="32.25" customHeight="1" x14ac:dyDescent="0.25">
      <c r="A121" s="7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</row>
    <row r="122" spans="1:20" ht="32.25" customHeight="1" x14ac:dyDescent="0.25">
      <c r="A122" s="7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</row>
    <row r="123" spans="1:20" ht="32.25" customHeight="1" x14ac:dyDescent="0.25">
      <c r="A123" s="7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</row>
    <row r="124" spans="1:20" ht="32.25" customHeight="1" x14ac:dyDescent="0.25">
      <c r="A124" s="7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</row>
    <row r="125" spans="1:20" ht="32.25" customHeight="1" x14ac:dyDescent="0.25">
      <c r="A125" s="7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</row>
    <row r="126" spans="1:20" ht="32.25" customHeight="1" x14ac:dyDescent="0.25">
      <c r="A126" s="7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</row>
    <row r="127" spans="1:20" ht="32.25" customHeight="1" x14ac:dyDescent="0.25">
      <c r="A127" s="7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</row>
    <row r="128" spans="1:20" ht="32.25" customHeight="1" x14ac:dyDescent="0.25">
      <c r="A128" s="7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</row>
    <row r="129" spans="1:20" ht="32.25" customHeight="1" x14ac:dyDescent="0.25">
      <c r="A129" s="7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</row>
    <row r="130" spans="1:20" ht="32.25" customHeight="1" x14ac:dyDescent="0.25">
      <c r="A130" s="7"/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</row>
    <row r="131" spans="1:20" ht="32.25" customHeight="1" x14ac:dyDescent="0.25">
      <c r="A131" s="7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</row>
    <row r="132" spans="1:20" ht="32.25" customHeight="1" x14ac:dyDescent="0.25">
      <c r="A132" s="7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</row>
    <row r="133" spans="1:20" ht="32.25" customHeight="1" x14ac:dyDescent="0.25">
      <c r="A133" s="7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</row>
    <row r="134" spans="1:20" ht="32.25" customHeight="1" x14ac:dyDescent="0.25">
      <c r="A134" s="7"/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</row>
    <row r="135" spans="1:20" ht="32.25" customHeight="1" x14ac:dyDescent="0.25">
      <c r="A135" s="7"/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</row>
    <row r="136" spans="1:20" ht="32.25" customHeight="1" x14ac:dyDescent="0.25">
      <c r="A136" s="7"/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</row>
    <row r="137" spans="1:20" ht="32.25" customHeight="1" x14ac:dyDescent="0.25">
      <c r="A137" s="7"/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</row>
    <row r="138" spans="1:20" ht="32.25" customHeight="1" x14ac:dyDescent="0.25">
      <c r="A138" s="7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</row>
    <row r="139" spans="1:20" ht="32.25" customHeight="1" x14ac:dyDescent="0.25">
      <c r="A139" s="7"/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</row>
    <row r="140" spans="1:20" ht="32.25" customHeight="1" x14ac:dyDescent="0.25">
      <c r="A140" s="7"/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</row>
    <row r="141" spans="1:20" ht="32.25" customHeight="1" x14ac:dyDescent="0.25">
      <c r="A141" s="7"/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</row>
    <row r="142" spans="1:20" ht="32.25" customHeight="1" x14ac:dyDescent="0.25">
      <c r="A142" s="7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</row>
    <row r="143" spans="1:20" ht="32.25" customHeight="1" x14ac:dyDescent="0.25">
      <c r="A143" s="7"/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</row>
    <row r="144" spans="1:20" ht="32.25" customHeight="1" x14ac:dyDescent="0.25">
      <c r="A144" s="7"/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</row>
    <row r="145" spans="1:20" ht="32.25" customHeight="1" x14ac:dyDescent="0.25">
      <c r="A145" s="7"/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</row>
    <row r="146" spans="1:20" ht="32.25" customHeight="1" x14ac:dyDescent="0.25">
      <c r="A146" s="7"/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</row>
    <row r="147" spans="1:20" ht="32.25" customHeight="1" x14ac:dyDescent="0.25">
      <c r="A147" s="7"/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</row>
    <row r="148" spans="1:20" ht="32.25" customHeight="1" x14ac:dyDescent="0.25">
      <c r="A148" s="7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</row>
    <row r="149" spans="1:20" ht="32.25" customHeight="1" x14ac:dyDescent="0.25">
      <c r="A149" s="7"/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</row>
    <row r="150" spans="1:20" ht="32.25" customHeight="1" x14ac:dyDescent="0.25">
      <c r="A150" s="7"/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</row>
    <row r="151" spans="1:20" ht="32.25" customHeight="1" x14ac:dyDescent="0.25">
      <c r="A151" s="7"/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</row>
    <row r="152" spans="1:20" ht="32.25" customHeight="1" x14ac:dyDescent="0.25">
      <c r="A152" s="7"/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</row>
    <row r="153" spans="1:20" ht="32.25" customHeight="1" x14ac:dyDescent="0.25">
      <c r="A153" s="7"/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</row>
    <row r="154" spans="1:20" ht="32.25" customHeight="1" x14ac:dyDescent="0.25">
      <c r="A154" s="7"/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</row>
    <row r="155" spans="1:20" ht="32.25" customHeight="1" x14ac:dyDescent="0.25">
      <c r="A155" s="7"/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</row>
    <row r="156" spans="1:20" ht="32.25" customHeight="1" x14ac:dyDescent="0.25">
      <c r="A156" s="7"/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</row>
    <row r="157" spans="1:20" ht="32.25" customHeight="1" x14ac:dyDescent="0.25">
      <c r="A157" s="7"/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</row>
    <row r="158" spans="1:20" ht="32.25" customHeight="1" x14ac:dyDescent="0.25">
      <c r="A158" s="7"/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</row>
    <row r="159" spans="1:20" ht="32.25" customHeight="1" x14ac:dyDescent="0.25">
      <c r="A159" s="7"/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</row>
    <row r="160" spans="1:20" ht="32.25" customHeight="1" x14ac:dyDescent="0.25">
      <c r="A160" s="7"/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</row>
    <row r="161" spans="1:20" ht="32.25" customHeight="1" x14ac:dyDescent="0.25">
      <c r="A161" s="7"/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</row>
    <row r="162" spans="1:20" ht="32.25" customHeight="1" x14ac:dyDescent="0.25">
      <c r="A162" s="7"/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</row>
    <row r="163" spans="1:20" ht="32.25" customHeight="1" x14ac:dyDescent="0.25">
      <c r="A163" s="7"/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</row>
    <row r="164" spans="1:20" ht="32.25" customHeight="1" x14ac:dyDescent="0.25">
      <c r="A164" s="7"/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</row>
    <row r="165" spans="1:20" ht="32.25" customHeight="1" x14ac:dyDescent="0.25">
      <c r="A165" s="7"/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</row>
    <row r="166" spans="1:20" ht="32.25" customHeight="1" x14ac:dyDescent="0.25">
      <c r="A166" s="7"/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</row>
    <row r="167" spans="1:20" ht="32.25" customHeight="1" x14ac:dyDescent="0.25">
      <c r="A167" s="7"/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</row>
    <row r="168" spans="1:20" ht="32.25" customHeight="1" x14ac:dyDescent="0.25">
      <c r="A168" s="7"/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</row>
    <row r="169" spans="1:20" ht="32.25" customHeight="1" x14ac:dyDescent="0.25">
      <c r="A169" s="7"/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</row>
    <row r="170" spans="1:20" ht="32.25" customHeight="1" x14ac:dyDescent="0.25">
      <c r="A170" s="7"/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</row>
    <row r="171" spans="1:20" ht="32.25" customHeight="1" x14ac:dyDescent="0.25">
      <c r="A171" s="7"/>
      <c r="B171" s="8"/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</row>
    <row r="172" spans="1:20" ht="32.25" customHeight="1" x14ac:dyDescent="0.25">
      <c r="A172" s="7"/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</row>
    <row r="173" spans="1:20" ht="32.25" customHeight="1" x14ac:dyDescent="0.25">
      <c r="A173" s="7"/>
      <c r="B173" s="8"/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</row>
    <row r="174" spans="1:20" ht="32.25" customHeight="1" x14ac:dyDescent="0.25">
      <c r="A174" s="7"/>
      <c r="B174" s="8"/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</row>
    <row r="175" spans="1:20" ht="32.25" customHeight="1" x14ac:dyDescent="0.25">
      <c r="A175" s="7"/>
      <c r="B175" s="8"/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</row>
    <row r="176" spans="1:20" ht="32.25" customHeight="1" x14ac:dyDescent="0.25">
      <c r="A176" s="7"/>
      <c r="B176" s="8"/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</row>
    <row r="177" spans="1:20" ht="32.25" customHeight="1" x14ac:dyDescent="0.25">
      <c r="A177" s="7"/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</row>
    <row r="178" spans="1:20" ht="32.25" customHeight="1" x14ac:dyDescent="0.25">
      <c r="A178" s="7"/>
      <c r="B178" s="8"/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</row>
    <row r="179" spans="1:20" ht="32.25" customHeight="1" x14ac:dyDescent="0.25">
      <c r="A179" s="7"/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</row>
    <row r="180" spans="1:20" ht="32.25" customHeight="1" x14ac:dyDescent="0.25">
      <c r="A180" s="7"/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</row>
    <row r="181" spans="1:20" ht="32.25" customHeight="1" x14ac:dyDescent="0.25">
      <c r="A181" s="7"/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</row>
    <row r="182" spans="1:20" ht="32.25" customHeight="1" x14ac:dyDescent="0.25">
      <c r="A182" s="7"/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</row>
    <row r="183" spans="1:20" ht="32.25" customHeight="1" x14ac:dyDescent="0.25">
      <c r="A183" s="7"/>
      <c r="B183" s="8"/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</row>
    <row r="184" spans="1:20" ht="32.25" customHeight="1" x14ac:dyDescent="0.25">
      <c r="A184" s="7"/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</row>
    <row r="185" spans="1:20" ht="32.25" customHeight="1" x14ac:dyDescent="0.25">
      <c r="A185" s="7"/>
      <c r="B185" s="8"/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</row>
    <row r="186" spans="1:20" ht="32.25" customHeight="1" x14ac:dyDescent="0.25">
      <c r="A186" s="7"/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</row>
    <row r="187" spans="1:20" ht="32.25" customHeight="1" x14ac:dyDescent="0.25">
      <c r="A187" s="7"/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</row>
    <row r="188" spans="1:20" ht="32.25" customHeight="1" x14ac:dyDescent="0.25">
      <c r="A188" s="7"/>
      <c r="B188" s="8"/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</row>
    <row r="189" spans="1:20" ht="32.25" customHeight="1" x14ac:dyDescent="0.25">
      <c r="A189" s="7"/>
      <c r="B189" s="8"/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</row>
    <row r="190" spans="1:20" ht="32.25" customHeight="1" x14ac:dyDescent="0.25">
      <c r="A190" s="7"/>
      <c r="B190" s="8"/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</row>
    <row r="191" spans="1:20" ht="32.25" customHeight="1" x14ac:dyDescent="0.25">
      <c r="A191" s="7"/>
      <c r="B191" s="8"/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</row>
    <row r="192" spans="1:20" ht="32.25" customHeight="1" x14ac:dyDescent="0.25">
      <c r="A192" s="7"/>
      <c r="B192" s="8"/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</row>
    <row r="193" spans="1:20" ht="32.25" customHeight="1" x14ac:dyDescent="0.25">
      <c r="A193" s="7"/>
      <c r="B193" s="8"/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</row>
    <row r="194" spans="1:20" ht="32.25" customHeight="1" x14ac:dyDescent="0.25">
      <c r="A194" s="7"/>
      <c r="B194" s="8"/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</row>
    <row r="195" spans="1:20" ht="32.25" customHeight="1" x14ac:dyDescent="0.25">
      <c r="A195" s="7"/>
      <c r="B195" s="8"/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</row>
    <row r="196" spans="1:20" ht="32.25" customHeight="1" x14ac:dyDescent="0.25">
      <c r="A196" s="7"/>
      <c r="B196" s="8"/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</row>
    <row r="197" spans="1:20" ht="32.25" customHeight="1" x14ac:dyDescent="0.25">
      <c r="A197" s="7"/>
      <c r="B197" s="8"/>
      <c r="C197" s="8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</row>
    <row r="198" spans="1:20" ht="32.25" customHeight="1" x14ac:dyDescent="0.25">
      <c r="A198" s="7"/>
      <c r="B198" s="8"/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</row>
    <row r="199" spans="1:20" ht="32.25" customHeight="1" x14ac:dyDescent="0.25">
      <c r="A199" s="7"/>
      <c r="B199" s="8"/>
      <c r="C199" s="8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</row>
    <row r="200" spans="1:20" ht="32.25" customHeight="1" x14ac:dyDescent="0.25">
      <c r="A200" s="7"/>
      <c r="B200" s="8"/>
      <c r="C200" s="8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</row>
    <row r="201" spans="1:20" ht="32.25" customHeight="1" x14ac:dyDescent="0.25">
      <c r="A201" s="7"/>
      <c r="B201" s="8"/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</row>
    <row r="202" spans="1:20" ht="32.25" customHeight="1" x14ac:dyDescent="0.25">
      <c r="A202" s="7"/>
      <c r="B202" s="8"/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</row>
    <row r="203" spans="1:20" ht="32.25" customHeight="1" x14ac:dyDescent="0.25">
      <c r="A203" s="7"/>
      <c r="B203" s="8"/>
      <c r="C203" s="8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</row>
    <row r="204" spans="1:20" ht="32.25" customHeight="1" x14ac:dyDescent="0.25">
      <c r="A204" s="7"/>
      <c r="B204" s="8"/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</row>
    <row r="205" spans="1:20" ht="32.25" customHeight="1" x14ac:dyDescent="0.25">
      <c r="A205" s="7"/>
      <c r="B205" s="8"/>
      <c r="C205" s="8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</row>
    <row r="206" spans="1:20" ht="32.25" customHeight="1" x14ac:dyDescent="0.25">
      <c r="A206" s="7"/>
      <c r="B206" s="8"/>
      <c r="C206" s="8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</row>
    <row r="207" spans="1:20" ht="32.25" customHeight="1" x14ac:dyDescent="0.25">
      <c r="A207" s="7"/>
      <c r="B207" s="8"/>
      <c r="C207" s="8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</row>
    <row r="208" spans="1:20" ht="32.25" customHeight="1" x14ac:dyDescent="0.25">
      <c r="A208" s="7"/>
      <c r="B208" s="8"/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</row>
    <row r="209" spans="1:20" ht="32.25" customHeight="1" x14ac:dyDescent="0.25">
      <c r="A209" s="7"/>
      <c r="B209" s="8"/>
      <c r="C209" s="8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</row>
    <row r="210" spans="1:20" ht="32.25" customHeight="1" x14ac:dyDescent="0.25">
      <c r="A210" s="7"/>
      <c r="B210" s="8"/>
      <c r="C210" s="8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</row>
    <row r="211" spans="1:20" ht="32.25" customHeight="1" x14ac:dyDescent="0.25">
      <c r="A211" s="7"/>
      <c r="B211" s="8"/>
      <c r="C211" s="8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</row>
    <row r="212" spans="1:20" ht="32.25" customHeight="1" x14ac:dyDescent="0.25">
      <c r="A212" s="7"/>
      <c r="B212" s="8"/>
      <c r="C212" s="8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</row>
    <row r="213" spans="1:20" ht="32.25" customHeight="1" x14ac:dyDescent="0.25">
      <c r="A213" s="7"/>
      <c r="B213" s="8"/>
      <c r="C213" s="8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</row>
    <row r="214" spans="1:20" ht="32.25" customHeight="1" x14ac:dyDescent="0.25">
      <c r="A214" s="7"/>
      <c r="B214" s="8"/>
      <c r="C214" s="8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</row>
    <row r="215" spans="1:20" ht="32.25" customHeight="1" x14ac:dyDescent="0.25">
      <c r="A215" s="7"/>
      <c r="B215" s="8"/>
      <c r="C215" s="8"/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</row>
    <row r="216" spans="1:20" ht="32.25" customHeight="1" x14ac:dyDescent="0.25">
      <c r="A216" s="7"/>
      <c r="B216" s="8"/>
      <c r="C216" s="8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</row>
    <row r="217" spans="1:20" ht="32.25" customHeight="1" x14ac:dyDescent="0.25">
      <c r="A217" s="7"/>
      <c r="B217" s="8"/>
      <c r="C217" s="8"/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</row>
    <row r="218" spans="1:20" ht="32.25" customHeight="1" x14ac:dyDescent="0.25">
      <c r="A218" s="7"/>
      <c r="B218" s="8"/>
      <c r="C218" s="8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</row>
    <row r="219" spans="1:20" ht="32.25" customHeight="1" x14ac:dyDescent="0.25">
      <c r="A219" s="7"/>
      <c r="B219" s="8"/>
      <c r="C219" s="8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</row>
    <row r="220" spans="1:20" ht="32.25" customHeight="1" x14ac:dyDescent="0.25">
      <c r="A220" s="7"/>
      <c r="B220" s="8"/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</row>
    <row r="221" spans="1:20" ht="32.25" customHeight="1" x14ac:dyDescent="0.25">
      <c r="A221" s="7"/>
      <c r="B221" s="8"/>
      <c r="C221" s="8"/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</row>
    <row r="222" spans="1:20" ht="32.25" customHeight="1" x14ac:dyDescent="0.25">
      <c r="A222" s="7"/>
      <c r="B222" s="8"/>
      <c r="C222" s="8"/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</row>
    <row r="223" spans="1:20" ht="32.25" customHeight="1" x14ac:dyDescent="0.25">
      <c r="A223" s="7"/>
      <c r="B223" s="8"/>
      <c r="C223" s="8"/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</row>
    <row r="224" spans="1:20" ht="32.25" customHeight="1" x14ac:dyDescent="0.25">
      <c r="A224" s="7"/>
      <c r="B224" s="8"/>
      <c r="C224" s="8"/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</row>
    <row r="225" spans="1:20" ht="32.25" customHeight="1" x14ac:dyDescent="0.25">
      <c r="A225" s="7"/>
      <c r="B225" s="8"/>
      <c r="C225" s="8"/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</row>
    <row r="226" spans="1:20" ht="32.25" customHeight="1" x14ac:dyDescent="0.25">
      <c r="A226" s="7"/>
      <c r="B226" s="8"/>
      <c r="C226" s="8"/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</row>
    <row r="227" spans="1:20" ht="32.25" customHeight="1" x14ac:dyDescent="0.25">
      <c r="A227" s="7"/>
      <c r="B227" s="8"/>
      <c r="C227" s="8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</row>
    <row r="228" spans="1:20" ht="32.25" customHeight="1" x14ac:dyDescent="0.25">
      <c r="A228" s="7"/>
      <c r="B228" s="8"/>
      <c r="C228" s="8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</row>
    <row r="229" spans="1:20" ht="32.25" customHeight="1" x14ac:dyDescent="0.25">
      <c r="A229" s="7"/>
      <c r="B229" s="8"/>
      <c r="C229" s="8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</row>
    <row r="230" spans="1:20" ht="32.25" customHeight="1" x14ac:dyDescent="0.25">
      <c r="A230" s="7"/>
      <c r="B230" s="8"/>
      <c r="C230" s="8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</row>
    <row r="231" spans="1:20" ht="32.25" customHeight="1" x14ac:dyDescent="0.25">
      <c r="A231" s="7"/>
      <c r="B231" s="8"/>
      <c r="C231" s="8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</row>
    <row r="232" spans="1:20" ht="32.25" customHeight="1" x14ac:dyDescent="0.25">
      <c r="A232" s="7"/>
      <c r="B232" s="8"/>
      <c r="C232" s="8"/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</row>
    <row r="233" spans="1:20" ht="32.25" customHeight="1" x14ac:dyDescent="0.25">
      <c r="A233" s="7"/>
      <c r="B233" s="8"/>
      <c r="C233" s="8"/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</row>
    <row r="234" spans="1:20" ht="32.25" customHeight="1" x14ac:dyDescent="0.25">
      <c r="A234" s="7"/>
      <c r="B234" s="8"/>
      <c r="C234" s="8"/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</row>
    <row r="235" spans="1:20" ht="32.25" customHeight="1" x14ac:dyDescent="0.25">
      <c r="A235" s="7"/>
      <c r="B235" s="8"/>
      <c r="C235" s="8"/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</row>
    <row r="236" spans="1:20" ht="32.25" customHeight="1" x14ac:dyDescent="0.25">
      <c r="A236" s="7"/>
      <c r="B236" s="8"/>
      <c r="C236" s="8"/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</row>
    <row r="237" spans="1:20" ht="32.25" customHeight="1" x14ac:dyDescent="0.25">
      <c r="A237" s="7"/>
      <c r="B237" s="8"/>
      <c r="C237" s="8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</row>
    <row r="238" spans="1:20" ht="32.25" customHeight="1" x14ac:dyDescent="0.25">
      <c r="A238" s="7"/>
      <c r="B238" s="8"/>
      <c r="C238" s="8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</row>
    <row r="239" spans="1:20" ht="15.75" customHeight="1" x14ac:dyDescent="0.2"/>
    <row r="240" spans="1:2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17">
    <mergeCell ref="T6:T8"/>
    <mergeCell ref="D7:D8"/>
    <mergeCell ref="E7:E8"/>
    <mergeCell ref="G7:I7"/>
    <mergeCell ref="K7:K8"/>
    <mergeCell ref="R6:S6"/>
    <mergeCell ref="K5:L5"/>
    <mergeCell ref="A6:A8"/>
    <mergeCell ref="B6:C6"/>
    <mergeCell ref="J6:J8"/>
    <mergeCell ref="B7:B8"/>
    <mergeCell ref="N7:P7"/>
    <mergeCell ref="L7:L8"/>
    <mergeCell ref="Q6:Q8"/>
    <mergeCell ref="R7:R8"/>
    <mergeCell ref="S7:S8"/>
    <mergeCell ref="C7:C8"/>
  </mergeCells>
  <pageMargins left="0.25" right="0.25" top="0.75" bottom="0.75" header="0" footer="0"/>
  <pageSetup orientation="landscape" r:id="rId1"/>
  <rowBreaks count="1" manualBreakCount="1">
    <brk id="2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A3</vt:lpstr>
      <vt:lpstr>A2</vt:lpstr>
      <vt:lpstr>A1</vt:lpstr>
      <vt:lpstr>J0+vet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CIV Jeļena Bika</cp:lastModifiedBy>
  <dcterms:modified xsi:type="dcterms:W3CDTF">2021-09-29T10:49:00Z</dcterms:modified>
</cp:coreProperties>
</file>