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" windowWidth="20730" windowHeight="11760" activeTab="7"/>
  </bookViews>
  <sheets>
    <sheet name="Start_list" sheetId="1" r:id="rId1"/>
    <sheet name="A0 S1+S2" sheetId="2" r:id="rId2"/>
    <sheet name="A1 S3" sheetId="3" r:id="rId3"/>
    <sheet name="A1 S4" sheetId="4" r:id="rId4"/>
    <sheet name="A2 S5" sheetId="5" r:id="rId5"/>
    <sheet name="A2 S6" sheetId="6" r:id="rId6"/>
    <sheet name="A3 S7" sheetId="7" r:id="rId7"/>
    <sheet name="A3 S8" sheetId="8" r:id="rId8"/>
  </sheets>
  <definedNames>
    <definedName name="_xlnm.Print_Area" localSheetId="1">'A0 S1+S2'!$A$2:$T$29</definedName>
    <definedName name="_xlnm.Print_Area" localSheetId="4">'A2 S5'!$A$2:$J$31</definedName>
    <definedName name="_xlnm.Print_Area" localSheetId="5">'A2 S6'!$A$2:$J$31</definedName>
    <definedName name="_xlnm.Print_Area" localSheetId="0">'Start_list'!$A$1:$K$103</definedName>
  </definedNames>
  <calcPr fullCalcOnLoad="1"/>
</workbook>
</file>

<file path=xl/sharedStrings.xml><?xml version="1.0" encoding="utf-8"?>
<sst xmlns="http://schemas.openxmlformats.org/spreadsheetml/2006/main" count="1565" uniqueCount="432">
  <si>
    <t>START LIST</t>
  </si>
  <si>
    <t>Starta Nr.</t>
  </si>
  <si>
    <t>Small/Medium/Large</t>
  </si>
  <si>
    <t>Trases garums:</t>
  </si>
  <si>
    <t>m</t>
  </si>
  <si>
    <t>Ātrums:</t>
  </si>
  <si>
    <t>m/s</t>
  </si>
  <si>
    <t>Kontrollaiks:</t>
  </si>
  <si>
    <t>Max laiks:</t>
  </si>
  <si>
    <t>Vieta</t>
  </si>
  <si>
    <t>Apbalvošana</t>
  </si>
  <si>
    <t>Hendleris</t>
  </si>
  <si>
    <t>Suns</t>
  </si>
  <si>
    <t>Kļūdas</t>
  </si>
  <si>
    <t>Ātrums</t>
  </si>
  <si>
    <t>Soda punkti</t>
  </si>
  <si>
    <t>Laika kopsumma</t>
  </si>
  <si>
    <t>Soda punktu kopsumma</t>
  </si>
  <si>
    <t>Kopvērtējuma Vieta</t>
  </si>
  <si>
    <t>par kļūdām</t>
  </si>
  <si>
    <t>par laiku</t>
  </si>
  <si>
    <t>Kopā</t>
  </si>
  <si>
    <t>Small</t>
  </si>
  <si>
    <t>Medium</t>
  </si>
  <si>
    <t>Large</t>
  </si>
  <si>
    <t>Handler name</t>
  </si>
  <si>
    <t>Club / Country</t>
  </si>
  <si>
    <t>Dog breed</t>
  </si>
  <si>
    <t>Group</t>
  </si>
  <si>
    <t>Start Nr.</t>
  </si>
  <si>
    <t>Laiks, s</t>
  </si>
  <si>
    <t>A0</t>
  </si>
  <si>
    <t>Jumping</t>
  </si>
  <si>
    <t>A1</t>
  </si>
  <si>
    <t>Dog nickname</t>
  </si>
  <si>
    <t>Dog pedigree name</t>
  </si>
  <si>
    <t>Dog birth date</t>
  </si>
  <si>
    <t>Agility</t>
  </si>
  <si>
    <t>Sekretāre Irina Bodraja _________________</t>
  </si>
  <si>
    <t>Sekretāre Arta Veisa _________________</t>
  </si>
  <si>
    <t>Tiesnesis: Bernd Hueppe</t>
  </si>
  <si>
    <t>Jeļena Arhipova</t>
  </si>
  <si>
    <t>Sabina Rakhmanova</t>
  </si>
  <si>
    <t>Jeļena Bogdanova</t>
  </si>
  <si>
    <t>Aleksandra Hvisevicha</t>
  </si>
  <si>
    <t>Ivika Sootla</t>
  </si>
  <si>
    <t>AFA / Latvia</t>
  </si>
  <si>
    <t>Inter Sport Canis / Latvia</t>
  </si>
  <si>
    <t>LAGSAK / Latvia</t>
  </si>
  <si>
    <t>Säde / Estonia</t>
  </si>
  <si>
    <t>Winnie</t>
  </si>
  <si>
    <t>Jack</t>
  </si>
  <si>
    <t>Deja</t>
  </si>
  <si>
    <t>Jazz</t>
  </si>
  <si>
    <t>Maru</t>
  </si>
  <si>
    <t>Kira</t>
  </si>
  <si>
    <t>Hobby Maryden Go Ento Smoorf</t>
  </si>
  <si>
    <t>Oliver Jack</t>
  </si>
  <si>
    <t>Day By Day</t>
  </si>
  <si>
    <t>Corgilandia Hullabaloo</t>
  </si>
  <si>
    <t>Päiksekiir Maru</t>
  </si>
  <si>
    <t>kleinspitz</t>
  </si>
  <si>
    <t>jack russell terrier</t>
  </si>
  <si>
    <t>Velsas Korgijs Pembroke</t>
  </si>
  <si>
    <t>miniature pinscher</t>
  </si>
  <si>
    <t>A0S</t>
  </si>
  <si>
    <t>Aušra Volosenkinienė</t>
  </si>
  <si>
    <t>Ksenija Diča</t>
  </si>
  <si>
    <t>Džiugas / Lithuania</t>
  </si>
  <si>
    <t>Soya</t>
  </si>
  <si>
    <t>Reni</t>
  </si>
  <si>
    <t>Easy To Choose Me Divine Also</t>
  </si>
  <si>
    <t>Mažasis pudelis</t>
  </si>
  <si>
    <t>Amerikāņu kokerspaniels</t>
  </si>
  <si>
    <t>A0M</t>
  </si>
  <si>
    <t>Indra Urbonaitė</t>
  </si>
  <si>
    <t>Jovita Povilavičiūtė</t>
  </si>
  <si>
    <t>Elita Umbraško</t>
  </si>
  <si>
    <t>Jelena Merkulova</t>
  </si>
  <si>
    <t>Valentīns Kuzņecovs</t>
  </si>
  <si>
    <t>Natalja Sazonova</t>
  </si>
  <si>
    <t>Tatjana Vanderflit</t>
  </si>
  <si>
    <t>Irina Ostrovskaja</t>
  </si>
  <si>
    <t>Abu2 / Lithuania</t>
  </si>
  <si>
    <t>Leader / Estonia</t>
  </si>
  <si>
    <t>Dante</t>
  </si>
  <si>
    <t>Toris</t>
  </si>
  <si>
    <t>Džokers</t>
  </si>
  <si>
    <t>Dexter</t>
  </si>
  <si>
    <t>Jey</t>
  </si>
  <si>
    <t>Fleri</t>
  </si>
  <si>
    <t>Flame</t>
  </si>
  <si>
    <t>Flint</t>
  </si>
  <si>
    <t>Chess</t>
  </si>
  <si>
    <t>Su Meile Dante</t>
  </si>
  <si>
    <t>I'm imperator alias Dakota</t>
  </si>
  <si>
    <t>Flyland Boiling Blood</t>
  </si>
  <si>
    <t>Bon Aquarel Set The World On Fire</t>
  </si>
  <si>
    <t>Ingardia Brilliant Blaze</t>
  </si>
  <si>
    <t>Lancar Dream Cover Girl</t>
  </si>
  <si>
    <t>Follow The Leader Bugi-Vugi Flame</t>
  </si>
  <si>
    <t>Follow The Leader Hip-Hop Flint</t>
  </si>
  <si>
    <t>Ebony Nose Baltic Storm</t>
  </si>
  <si>
    <t>Belgian shepherd groenendael</t>
  </si>
  <si>
    <t>Berger Belge Groenendael</t>
  </si>
  <si>
    <t>Borderkollijs</t>
  </si>
  <si>
    <t>Irish soft coated wheaten terrier</t>
  </si>
  <si>
    <t>Bordercollie</t>
  </si>
  <si>
    <t>whippet</t>
  </si>
  <si>
    <t>border collie</t>
  </si>
  <si>
    <t>Border Collie</t>
  </si>
  <si>
    <t>A0L</t>
  </si>
  <si>
    <t>Diāna Aumeistere</t>
  </si>
  <si>
    <t>Liene Poriņa</t>
  </si>
  <si>
    <t>Juri Lunjov</t>
  </si>
  <si>
    <t>Natali Happonen</t>
  </si>
  <si>
    <t>Blūzs</t>
  </si>
  <si>
    <t>Raiders</t>
  </si>
  <si>
    <t>Des</t>
  </si>
  <si>
    <t>Endy</t>
  </si>
  <si>
    <t>Blues Black Orchid</t>
  </si>
  <si>
    <t>Ell-Ell's Casual Observer</t>
  </si>
  <si>
    <t>Party Nonstop Desire</t>
  </si>
  <si>
    <t>Endy Admiko</t>
  </si>
  <si>
    <t>Skotu terjers</t>
  </si>
  <si>
    <t>Džeka Rasela terjers</t>
  </si>
  <si>
    <t>Parson Russel Terrier</t>
  </si>
  <si>
    <t>A1S</t>
  </si>
  <si>
    <t>Jelena Stukane</t>
  </si>
  <si>
    <t>Svetlana Prokopenko</t>
  </si>
  <si>
    <t>Lidija Belajeva</t>
  </si>
  <si>
    <t>Rash</t>
  </si>
  <si>
    <t>Stels</t>
  </si>
  <si>
    <t>Summer</t>
  </si>
  <si>
    <t>Marvitholl Discoverer</t>
  </si>
  <si>
    <t>Marvitholl Ikar</t>
  </si>
  <si>
    <t>Marvitholl Dynasty</t>
  </si>
  <si>
    <t>Šeltijs</t>
  </si>
  <si>
    <t>šeltijs</t>
  </si>
  <si>
    <t>Shetland Sheepdog</t>
  </si>
  <si>
    <t>A1M</t>
  </si>
  <si>
    <t>Jolanta Janušauskiene</t>
  </si>
  <si>
    <t>Solvita Slišāne</t>
  </si>
  <si>
    <t>Irina Bodraja</t>
  </si>
  <si>
    <t>Redas Masiulis</t>
  </si>
  <si>
    <t>Vytautas Lopeta</t>
  </si>
  <si>
    <t>Anna Vinogradova</t>
  </si>
  <si>
    <t>Anna Maksimova</t>
  </si>
  <si>
    <t>Iltys / Lithuania</t>
  </si>
  <si>
    <t>Aksis</t>
  </si>
  <si>
    <t>Greisi</t>
  </si>
  <si>
    <t>Grom</t>
  </si>
  <si>
    <t>Reginka</t>
  </si>
  <si>
    <t>Mira</t>
  </si>
  <si>
    <t>Carmen</t>
  </si>
  <si>
    <t>Aksis Balkunai</t>
  </si>
  <si>
    <t>Follow The Leader Go-Go Deja</t>
  </si>
  <si>
    <t>B Grom Magic Border´s</t>
  </si>
  <si>
    <t>Raina Elkeeava</t>
  </si>
  <si>
    <t>Ariadna Pathfinder Sardogs</t>
  </si>
  <si>
    <t>Smart Connection Maxelle</t>
  </si>
  <si>
    <t>Griunendal</t>
  </si>
  <si>
    <t>mix</t>
  </si>
  <si>
    <t>Border collie</t>
  </si>
  <si>
    <t>white swiss shepherd</t>
  </si>
  <si>
    <t>Standard poodle</t>
  </si>
  <si>
    <t>A1L</t>
  </si>
  <si>
    <t>Arta Veisa</t>
  </si>
  <si>
    <t>Marju Mikkel</t>
  </si>
  <si>
    <t>Ülli Saar</t>
  </si>
  <si>
    <t>Säde, TAKO / Estonia</t>
  </si>
  <si>
    <t>Tako / Estonia</t>
  </si>
  <si>
    <t>Broderiks</t>
  </si>
  <si>
    <t>Dako</t>
  </si>
  <si>
    <t>Laura</t>
  </si>
  <si>
    <t>Kusti</t>
  </si>
  <si>
    <t>Arsen Tvist Baiker</t>
  </si>
  <si>
    <t>Daniel</t>
  </si>
  <si>
    <t>Laura-Lucia</t>
  </si>
  <si>
    <t>Riikolan Poker Face</t>
  </si>
  <si>
    <t>skotu terjers</t>
  </si>
  <si>
    <t>A2S</t>
  </si>
  <si>
    <t>Dalia Udriene</t>
  </si>
  <si>
    <t>Žanna Ivanova</t>
  </si>
  <si>
    <t>Eni</t>
  </si>
  <si>
    <t>Karat</t>
  </si>
  <si>
    <t>Enya BestMudi</t>
  </si>
  <si>
    <t>Mudi</t>
  </si>
  <si>
    <t>A2M</t>
  </si>
  <si>
    <t>Daiva Vadisiute</t>
  </si>
  <si>
    <t>Gintare Guzeviciute</t>
  </si>
  <si>
    <t>Rimvydas Ciesiunas</t>
  </si>
  <si>
    <t>Audra Lekštutytė</t>
  </si>
  <si>
    <t>Ieva Kantmane</t>
  </si>
  <si>
    <t>Ļubova Bukrejeva</t>
  </si>
  <si>
    <t>Aleksejs Bodrickis</t>
  </si>
  <si>
    <t>Stefi Praakli</t>
  </si>
  <si>
    <t>Tiina Teng-Tamme</t>
  </si>
  <si>
    <t>Udo</t>
  </si>
  <si>
    <t>Gaza</t>
  </si>
  <si>
    <t>Hero</t>
  </si>
  <si>
    <t>Wookie</t>
  </si>
  <si>
    <t>Griks</t>
  </si>
  <si>
    <t>Rendijs</t>
  </si>
  <si>
    <t>Meggy</t>
  </si>
  <si>
    <t>Terav</t>
  </si>
  <si>
    <t>Ettie</t>
  </si>
  <si>
    <t>Leo</t>
  </si>
  <si>
    <t>Kudo</t>
  </si>
  <si>
    <t>Holland Hero Alias Dakota</t>
  </si>
  <si>
    <t>Workaholic Wookie</t>
  </si>
  <si>
    <t>Griks Latgolas Sargs</t>
  </si>
  <si>
    <t>Hurricane Rendy Toomie Trishel</t>
  </si>
  <si>
    <t>Kanrit Daly Dailly Light</t>
  </si>
  <si>
    <t>Sentikki Propwash Top Gear</t>
  </si>
  <si>
    <t>Fire Rock Eternity</t>
  </si>
  <si>
    <t>Memorylane Hip Hop Don´t Stop</t>
  </si>
  <si>
    <t>Beļģu aitu suns (malinuā)</t>
  </si>
  <si>
    <t>golden retriever</t>
  </si>
  <si>
    <t>australian shepherd</t>
  </si>
  <si>
    <t>bearded collie</t>
  </si>
  <si>
    <t>A2L</t>
  </si>
  <si>
    <t>Jūlija Kostecka</t>
  </si>
  <si>
    <t>Laima Statutaite</t>
  </si>
  <si>
    <t>Sanita Ribzamena</t>
  </si>
  <si>
    <t>Jurate Miliunaite</t>
  </si>
  <si>
    <t>Liivika Pärg</t>
  </si>
  <si>
    <t>Vilija Snorkienė</t>
  </si>
  <si>
    <t>Svetlana Kreslina</t>
  </si>
  <si>
    <t>Maksims Maksimenko</t>
  </si>
  <si>
    <t>Viktors Barbarovs</t>
  </si>
  <si>
    <t>Ruta Garda</t>
  </si>
  <si>
    <t>Jelena Marzaljuk</t>
  </si>
  <si>
    <t>Irina Bogdan</t>
  </si>
  <si>
    <t>Indrek Tirmaste</t>
  </si>
  <si>
    <t>Dmitri Kargin</t>
  </si>
  <si>
    <t>Estonia</t>
  </si>
  <si>
    <t>Vile / Estonia</t>
  </si>
  <si>
    <t>Meta</t>
  </si>
  <si>
    <t>Tika</t>
  </si>
  <si>
    <t>Brent</t>
  </si>
  <si>
    <t>Feti</t>
  </si>
  <si>
    <t>Sabi</t>
  </si>
  <si>
    <t>Mirka</t>
  </si>
  <si>
    <t>Fai</t>
  </si>
  <si>
    <t>Ru</t>
  </si>
  <si>
    <t>Charlie</t>
  </si>
  <si>
    <t>Lora</t>
  </si>
  <si>
    <t>Reila</t>
  </si>
  <si>
    <t>Smilla</t>
  </si>
  <si>
    <t>Tesla</t>
  </si>
  <si>
    <t>Runa</t>
  </si>
  <si>
    <t>Ju-ju</t>
  </si>
  <si>
    <t>Viking</t>
  </si>
  <si>
    <t>Teffi</t>
  </si>
  <si>
    <t>Olli</t>
  </si>
  <si>
    <t>Gamma</t>
  </si>
  <si>
    <t>Stenley</t>
  </si>
  <si>
    <t>Dynamika Dummles</t>
  </si>
  <si>
    <t>Flipsi Tai Fokstrotas</t>
  </si>
  <si>
    <t>Rulldogs Brenn Beati Possidentes</t>
  </si>
  <si>
    <t>Confetti Lietaus Simfonija</t>
  </si>
  <si>
    <t>Wasabi Auksine svaja z Romanova chovu</t>
  </si>
  <si>
    <t>Fire Rock Dandelion</t>
  </si>
  <si>
    <t>Ice and Fire</t>
  </si>
  <si>
    <t>Flyland Flying Dream</t>
  </si>
  <si>
    <t>Skandyline Chemney Sweep</t>
  </si>
  <si>
    <t>Lorensija</t>
  </si>
  <si>
    <t>Marvitholl Ready To Run</t>
  </si>
  <si>
    <t>Marvitholl Passionata</t>
  </si>
  <si>
    <t>Flyland Kolibri</t>
  </si>
  <si>
    <t>Volfrad Saga's Ode To Sehkmeth</t>
  </si>
  <si>
    <t>Volfrad Saga's Viva Jupiter-Callisto</t>
  </si>
  <si>
    <t>Volfrad Saga's Ode To Tefnut</t>
  </si>
  <si>
    <t>Oliver</t>
  </si>
  <si>
    <t>Karvahaalerin Padme</t>
  </si>
  <si>
    <t>Elbars Golden Dominik</t>
  </si>
  <si>
    <t>Cardigan Welsh Corgi</t>
  </si>
  <si>
    <t>Griffon Belge</t>
  </si>
  <si>
    <t>Nykštukinis pudelis</t>
  </si>
  <si>
    <t>Borderterrier</t>
  </si>
  <si>
    <t>miniature poodle</t>
  </si>
  <si>
    <t>Shetlands Sheepdog</t>
  </si>
  <si>
    <t>sheltie</t>
  </si>
  <si>
    <t>shetland sheepdog</t>
  </si>
  <si>
    <t>Parson rassel terjers</t>
  </si>
  <si>
    <t>small brabant grifffon</t>
  </si>
  <si>
    <t>Jack Russell terrier</t>
  </si>
  <si>
    <t>small brabant griffon</t>
  </si>
  <si>
    <t>Parson russell terrier</t>
  </si>
  <si>
    <t>Sheltie</t>
  </si>
  <si>
    <t>A3S</t>
  </si>
  <si>
    <t>Tatjana Bodricka</t>
  </si>
  <si>
    <t>Jeļena Prošina</t>
  </si>
  <si>
    <t>Olga Nasibullina</t>
  </si>
  <si>
    <t>Natalia Garastsenko</t>
  </si>
  <si>
    <t>Kaisa Tsäro</t>
  </si>
  <si>
    <t>Mors</t>
  </si>
  <si>
    <t>Taivo</t>
  </si>
  <si>
    <t>Aktush</t>
  </si>
  <si>
    <t>Motja</t>
  </si>
  <si>
    <t>Njusha</t>
  </si>
  <si>
    <t>Lizzi</t>
  </si>
  <si>
    <t>Marvitholl Monpasje</t>
  </si>
  <si>
    <t>Valerina Ross San- Marino</t>
  </si>
  <si>
    <t>Houndbrae Akush</t>
  </si>
  <si>
    <t>Marvitholl Olimpia</t>
  </si>
  <si>
    <t>Arabella</t>
  </si>
  <si>
    <t>Soft and Furry Kamilla</t>
  </si>
  <si>
    <t>Elbar's Black Joconde</t>
  </si>
  <si>
    <t>japāņu špics</t>
  </si>
  <si>
    <t>german hunting terrier</t>
  </si>
  <si>
    <t>A3M</t>
  </si>
  <si>
    <t>Aiste Svinkunaite</t>
  </si>
  <si>
    <t>Rita Dambrauskaitė</t>
  </si>
  <si>
    <t>Natalija Loginova</t>
  </si>
  <si>
    <t>Evija Mankopa</t>
  </si>
  <si>
    <t>Jūlija Kampuse</t>
  </si>
  <si>
    <t>Olga Duduša</t>
  </si>
  <si>
    <t>Tatjana Vanderglit</t>
  </si>
  <si>
    <t>Artur Retsnik</t>
  </si>
  <si>
    <t>Asja Kremljakova</t>
  </si>
  <si>
    <t>Merike Rahnik</t>
  </si>
  <si>
    <t>Monika Põld</t>
  </si>
  <si>
    <t>Marika Samlik</t>
  </si>
  <si>
    <t>Kairi Raamat</t>
  </si>
  <si>
    <t>Keida Tirmaste</t>
  </si>
  <si>
    <t>Pärnu Agility</t>
  </si>
  <si>
    <t>Saarlaste Agilityklubi / Estonia</t>
  </si>
  <si>
    <t>TAKO, Aktiiv, Vile</t>
  </si>
  <si>
    <t>Tako, Aktiiv, Vile</t>
  </si>
  <si>
    <t>Tesa</t>
  </si>
  <si>
    <t>Kola</t>
  </si>
  <si>
    <t>Ella</t>
  </si>
  <si>
    <t>Lista</t>
  </si>
  <si>
    <t>Diva</t>
  </si>
  <si>
    <t>Kudra</t>
  </si>
  <si>
    <t>Azart</t>
  </si>
  <si>
    <t>Alvin</t>
  </si>
  <si>
    <t>Jim</t>
  </si>
  <si>
    <t>Rush</t>
  </si>
  <si>
    <t>Bolt</t>
  </si>
  <si>
    <t>Alice</t>
  </si>
  <si>
    <t>Doora</t>
  </si>
  <si>
    <t>Tšikk</t>
  </si>
  <si>
    <t>Morti</t>
  </si>
  <si>
    <t>Fiona</t>
  </si>
  <si>
    <t>Pirru</t>
  </si>
  <si>
    <t>Roope</t>
  </si>
  <si>
    <t>Pepe</t>
  </si>
  <si>
    <t>Hennie</t>
  </si>
  <si>
    <t>Ro</t>
  </si>
  <si>
    <t>Su Meile Barcelona</t>
  </si>
  <si>
    <t>Olleria Sooty</t>
  </si>
  <si>
    <t>Ella vom Teufell Insel</t>
  </si>
  <si>
    <t>Lista Bella</t>
  </si>
  <si>
    <t>Infinity Idyll Alias Dakota</t>
  </si>
  <si>
    <t>Mawlch Kudra</t>
  </si>
  <si>
    <t>Incognito Sekmes Formule</t>
  </si>
  <si>
    <t>Alvin Brian</t>
  </si>
  <si>
    <t>Reval dream geminey</t>
  </si>
  <si>
    <t>Follow the Leader Adrenaline Rush</t>
  </si>
  <si>
    <t>Maeglin Hurricane</t>
  </si>
  <si>
    <t>Estrellest Õnnex Alice</t>
  </si>
  <si>
    <t>Shellkit Saga of Disa</t>
  </si>
  <si>
    <t>Hera Loo Endora</t>
  </si>
  <si>
    <t>Mainspring Tjika</t>
  </si>
  <si>
    <t>Mortimer</t>
  </si>
  <si>
    <t>Memorylane A Pirates Party</t>
  </si>
  <si>
    <t>Esaber Behendig Met Wanda</t>
  </si>
  <si>
    <t>Esaber Controle voor Wanda</t>
  </si>
  <si>
    <t>Belgian Shepard Groenendael</t>
  </si>
  <si>
    <t>Riesenschnauzer</t>
  </si>
  <si>
    <t>malinois</t>
  </si>
  <si>
    <t>Groenendael</t>
  </si>
  <si>
    <t>Horvātijas aitu suns</t>
  </si>
  <si>
    <t>Border kollijs</t>
  </si>
  <si>
    <t>Thai ridgeback</t>
  </si>
  <si>
    <t>labrador retriiver</t>
  </si>
  <si>
    <t>German Shepherd</t>
  </si>
  <si>
    <t>Airedale terrier</t>
  </si>
  <si>
    <t>German Sheperd Dog</t>
  </si>
  <si>
    <t>bordercollie</t>
  </si>
  <si>
    <t>Duch Sheperd dog</t>
  </si>
  <si>
    <t>Dutch shepherd, sh</t>
  </si>
  <si>
    <t>A3L</t>
  </si>
  <si>
    <t>7/20/2010</t>
  </si>
  <si>
    <t>6/20/2010</t>
  </si>
  <si>
    <t>8/18/2009</t>
  </si>
  <si>
    <t>Extra</t>
  </si>
  <si>
    <t>Unija Extreme</t>
  </si>
  <si>
    <t>cvergshnauzer</t>
  </si>
  <si>
    <t>Gabriele Pilitauskiene</t>
  </si>
  <si>
    <t>23.05.</t>
  </si>
  <si>
    <t>24.05.</t>
  </si>
  <si>
    <t>X</t>
  </si>
  <si>
    <t>Team</t>
  </si>
  <si>
    <t>Ī - Bī Dī Bī</t>
  </si>
  <si>
    <t>Jolly Crowd</t>
  </si>
  <si>
    <t>LAGSAK</t>
  </si>
  <si>
    <t>Abu2</t>
  </si>
  <si>
    <t>Green Elves AFA</t>
  </si>
  <si>
    <t>LT United</t>
  </si>
  <si>
    <t>Laelaps for The Leader</t>
  </si>
  <si>
    <t>Iltys</t>
  </si>
  <si>
    <t>Junior ISC</t>
  </si>
  <si>
    <t>Funny dogs ISC</t>
  </si>
  <si>
    <t>The Hereos</t>
  </si>
  <si>
    <t>Agility Stars ISC</t>
  </si>
  <si>
    <t>Jump Around</t>
  </si>
  <si>
    <t>Leader Forever</t>
  </si>
  <si>
    <t>Fast runs ISC</t>
  </si>
  <si>
    <t>Vile</t>
  </si>
  <si>
    <t>Four for The Leader</t>
  </si>
  <si>
    <t>Mynthon ISC</t>
  </si>
  <si>
    <t>Saarlased</t>
  </si>
  <si>
    <t>Cherepashki Nindzja</t>
  </si>
  <si>
    <t>Sade</t>
  </si>
  <si>
    <t>EE United</t>
  </si>
  <si>
    <t>24.05.2015. Gauja CUP</t>
  </si>
  <si>
    <t>24.05.2015.</t>
  </si>
  <si>
    <t>Agility - 1</t>
  </si>
  <si>
    <t>Agility - 2</t>
  </si>
  <si>
    <t>A2</t>
  </si>
  <si>
    <t>A3</t>
  </si>
  <si>
    <t>Marvitholl</t>
  </si>
  <si>
    <t>Reti Käspri</t>
  </si>
  <si>
    <t>Flicka</t>
  </si>
  <si>
    <t>Päiksekiir Happy</t>
  </si>
  <si>
    <t>Miniature pinscher</t>
  </si>
  <si>
    <t>diskv.</t>
  </si>
  <si>
    <t>n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</si>
</sst>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0"/>
      <name val="Verdana"/>
      <family val="2"/>
    </font>
    <font>
      <sz val="8"/>
      <name val="Verdana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u val="single"/>
      <sz val="16"/>
      <color indexed="36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20"/>
      <color indexed="36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b/>
      <i/>
      <sz val="11"/>
      <color indexed="10"/>
      <name val="Calibri"/>
      <family val="2"/>
    </font>
    <font>
      <b/>
      <i/>
      <sz val="11"/>
      <color indexed="8"/>
      <name val="Calibri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i/>
      <sz val="11"/>
      <color indexed="8"/>
      <name val="Calibri"/>
      <family val="2"/>
    </font>
    <font>
      <sz val="12"/>
      <color indexed="8"/>
      <name val="Calibri"/>
      <family val="2"/>
    </font>
    <font>
      <b/>
      <i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0"/>
      <color theme="7" tint="-0.24997000396251678"/>
      <name val="Arial"/>
      <family val="2"/>
    </font>
    <font>
      <b/>
      <i/>
      <sz val="11"/>
      <color theme="1"/>
      <name val="Calibri"/>
      <family val="2"/>
    </font>
    <font>
      <b/>
      <i/>
      <sz val="11"/>
      <color rgb="FFFF0000"/>
      <name val="Calibri"/>
      <family val="2"/>
    </font>
    <font>
      <sz val="10"/>
      <color theme="1"/>
      <name val="Arial"/>
      <family val="2"/>
    </font>
    <font>
      <i/>
      <sz val="11"/>
      <color theme="1"/>
      <name val="Calibri"/>
      <family val="2"/>
    </font>
    <font>
      <b/>
      <u val="single"/>
      <sz val="16"/>
      <color theme="7" tint="-0.24997000396251678"/>
      <name val="Arial"/>
      <family val="2"/>
    </font>
    <font>
      <sz val="12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00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 style="double">
        <color indexed="8"/>
      </top>
      <bottom style="thin">
        <color indexed="8"/>
      </bottom>
    </border>
    <border>
      <left/>
      <right/>
      <top/>
      <bottom style="medium"/>
    </border>
    <border>
      <left style="thin"/>
      <right style="thin"/>
      <top style="medium"/>
      <bottom style="double"/>
    </border>
    <border>
      <left style="medium"/>
      <right style="thin"/>
      <top style="medium"/>
      <bottom style="double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 style="double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hair">
        <color indexed="8"/>
      </left>
      <right/>
      <top style="thin">
        <color indexed="8"/>
      </top>
      <bottom/>
    </border>
    <border>
      <left style="hair">
        <color indexed="8"/>
      </left>
      <right/>
      <top/>
      <bottom style="double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double">
        <color indexed="8"/>
      </bottom>
    </border>
    <border>
      <left style="thin">
        <color indexed="8"/>
      </left>
      <right/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/>
      <bottom style="hair">
        <color indexed="8"/>
      </bottom>
    </border>
    <border>
      <left style="thin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hair"/>
      <bottom/>
    </border>
    <border>
      <left style="double">
        <color indexed="8"/>
      </left>
      <right/>
      <top style="thin">
        <color indexed="8"/>
      </top>
      <bottom style="hair">
        <color indexed="8"/>
      </bottom>
    </border>
    <border>
      <left style="double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/>
    </border>
    <border>
      <left style="thin"/>
      <right/>
      <top/>
      <bottom style="double"/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/>
      <bottom/>
    </border>
    <border>
      <left style="thin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double">
        <color indexed="8"/>
      </left>
      <right/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thin">
        <color indexed="8"/>
      </left>
      <right style="double">
        <color indexed="8"/>
      </right>
      <top/>
      <bottom/>
    </border>
    <border>
      <left style="thin"/>
      <right style="thin"/>
      <top/>
      <bottom style="thin"/>
    </border>
    <border>
      <left style="hair">
        <color indexed="8"/>
      </left>
      <right/>
      <top/>
      <bottom style="hair">
        <color indexed="8"/>
      </bottom>
    </border>
    <border>
      <left style="double">
        <color indexed="8"/>
      </left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 style="thin">
        <color indexed="8"/>
      </left>
      <right style="thin">
        <color indexed="8"/>
      </right>
      <top style="hair">
        <color indexed="8"/>
      </top>
      <bottom/>
    </border>
    <border>
      <left style="hair">
        <color indexed="8"/>
      </left>
      <right/>
      <top style="hair">
        <color indexed="8"/>
      </top>
      <bottom style="hair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/>
      <bottom style="thin">
        <color indexed="8"/>
      </bottom>
    </border>
    <border>
      <left style="hair">
        <color indexed="8"/>
      </left>
      <right/>
      <top style="thin">
        <color indexed="8"/>
      </top>
      <bottom style="double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/>
      <right/>
      <top/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/>
    </border>
    <border>
      <left style="thin">
        <color indexed="8"/>
      </left>
      <right style="double">
        <color indexed="8"/>
      </right>
      <top/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/>
    </border>
    <border>
      <left style="double">
        <color indexed="8"/>
      </left>
      <right style="thin">
        <color indexed="8"/>
      </right>
      <top/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/>
    </border>
    <border>
      <left style="thin">
        <color indexed="8"/>
      </left>
      <right style="thin">
        <color indexed="8"/>
      </right>
      <top/>
      <bottom style="double">
        <color indexed="8"/>
      </bottom>
    </border>
    <border>
      <left style="thin">
        <color indexed="8"/>
      </left>
      <right/>
      <top style="double">
        <color indexed="8"/>
      </top>
      <bottom style="double">
        <color indexed="8"/>
      </bottom>
    </border>
    <border>
      <left/>
      <right/>
      <top style="double">
        <color indexed="8"/>
      </top>
      <bottom style="double">
        <color indexed="8"/>
      </bottom>
    </border>
    <border>
      <left/>
      <right style="medium">
        <color indexed="8"/>
      </right>
      <top style="double">
        <color indexed="8"/>
      </top>
      <bottom style="double">
        <color indexed="8"/>
      </bottom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3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7" borderId="0" applyNumberFormat="0" applyBorder="0" applyAlignment="0" applyProtection="0"/>
    <xf numFmtId="0" fontId="0" fillId="17" borderId="0" applyNumberFormat="0" applyBorder="0" applyAlignment="0" applyProtection="0"/>
    <xf numFmtId="0" fontId="1" fillId="13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5" borderId="0" applyNumberFormat="0" applyBorder="0" applyAlignment="0" applyProtection="0"/>
    <xf numFmtId="0" fontId="46" fillId="21" borderId="0" applyNumberFormat="0" applyBorder="0" applyAlignment="0" applyProtection="0"/>
    <xf numFmtId="0" fontId="4" fillId="22" borderId="0" applyNumberFormat="0" applyBorder="0" applyAlignment="0" applyProtection="0"/>
    <xf numFmtId="0" fontId="46" fillId="23" borderId="0" applyNumberFormat="0" applyBorder="0" applyAlignment="0" applyProtection="0"/>
    <xf numFmtId="0" fontId="4" fillId="15" borderId="0" applyNumberFormat="0" applyBorder="0" applyAlignment="0" applyProtection="0"/>
    <xf numFmtId="0" fontId="46" fillId="24" borderId="0" applyNumberFormat="0" applyBorder="0" applyAlignment="0" applyProtection="0"/>
    <xf numFmtId="0" fontId="4" fillId="7" borderId="0" applyNumberFormat="0" applyBorder="0" applyAlignment="0" applyProtection="0"/>
    <xf numFmtId="0" fontId="46" fillId="25" borderId="0" applyNumberFormat="0" applyBorder="0" applyAlignment="0" applyProtection="0"/>
    <xf numFmtId="0" fontId="4" fillId="13" borderId="0" applyNumberFormat="0" applyBorder="0" applyAlignment="0" applyProtection="0"/>
    <xf numFmtId="0" fontId="46" fillId="26" borderId="0" applyNumberFormat="0" applyBorder="0" applyAlignment="0" applyProtection="0"/>
    <xf numFmtId="0" fontId="4" fillId="22" borderId="0" applyNumberFormat="0" applyBorder="0" applyAlignment="0" applyProtection="0"/>
    <xf numFmtId="0" fontId="46" fillId="27" borderId="0" applyNumberFormat="0" applyBorder="0" applyAlignment="0" applyProtection="0"/>
    <xf numFmtId="0" fontId="4" fillId="5" borderId="0" applyNumberFormat="0" applyBorder="0" applyAlignment="0" applyProtection="0"/>
    <xf numFmtId="0" fontId="46" fillId="28" borderId="0" applyNumberFormat="0" applyBorder="0" applyAlignment="0" applyProtection="0"/>
    <xf numFmtId="0" fontId="4" fillId="22" borderId="0" applyNumberFormat="0" applyBorder="0" applyAlignment="0" applyProtection="0"/>
    <xf numFmtId="0" fontId="46" fillId="29" borderId="0" applyNumberFormat="0" applyBorder="0" applyAlignment="0" applyProtection="0"/>
    <xf numFmtId="0" fontId="4" fillId="30" borderId="0" applyNumberFormat="0" applyBorder="0" applyAlignment="0" applyProtection="0"/>
    <xf numFmtId="0" fontId="46" fillId="31" borderId="0" applyNumberFormat="0" applyBorder="0" applyAlignment="0" applyProtection="0"/>
    <xf numFmtId="0" fontId="4" fillId="32" borderId="0" applyNumberFormat="0" applyBorder="0" applyAlignment="0" applyProtection="0"/>
    <xf numFmtId="0" fontId="46" fillId="33" borderId="0" applyNumberFormat="0" applyBorder="0" applyAlignment="0" applyProtection="0"/>
    <xf numFmtId="0" fontId="4" fillId="34" borderId="0" applyNumberFormat="0" applyBorder="0" applyAlignment="0" applyProtection="0"/>
    <xf numFmtId="0" fontId="46" fillId="35" borderId="0" applyNumberFormat="0" applyBorder="0" applyAlignment="0" applyProtection="0"/>
    <xf numFmtId="0" fontId="4" fillId="22" borderId="0" applyNumberFormat="0" applyBorder="0" applyAlignment="0" applyProtection="0"/>
    <xf numFmtId="0" fontId="46" fillId="36" borderId="0" applyNumberFormat="0" applyBorder="0" applyAlignment="0" applyProtection="0"/>
    <xf numFmtId="0" fontId="4" fillId="37" borderId="0" applyNumberFormat="0" applyBorder="0" applyAlignment="0" applyProtection="0"/>
    <xf numFmtId="0" fontId="47" fillId="38" borderId="0" applyNumberFormat="0" applyBorder="0" applyAlignment="0" applyProtection="0"/>
    <xf numFmtId="0" fontId="5" fillId="39" borderId="0" applyNumberFormat="0" applyBorder="0" applyAlignment="0" applyProtection="0"/>
    <xf numFmtId="0" fontId="48" fillId="40" borderId="1" applyNumberFormat="0" applyAlignment="0" applyProtection="0"/>
    <xf numFmtId="0" fontId="6" fillId="3" borderId="2" applyNumberFormat="0" applyAlignment="0" applyProtection="0"/>
    <xf numFmtId="0" fontId="49" fillId="41" borderId="3" applyNumberFormat="0" applyAlignment="0" applyProtection="0"/>
    <xf numFmtId="0" fontId="7" fillId="42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1" fillId="43" borderId="0" applyNumberFormat="0" applyBorder="0" applyAlignment="0" applyProtection="0"/>
    <xf numFmtId="0" fontId="9" fillId="44" borderId="0" applyNumberFormat="0" applyBorder="0" applyAlignment="0" applyProtection="0"/>
    <xf numFmtId="0" fontId="52" fillId="0" borderId="5" applyNumberFormat="0" applyFill="0" applyAlignment="0" applyProtection="0"/>
    <xf numFmtId="0" fontId="10" fillId="0" borderId="6" applyNumberFormat="0" applyFill="0" applyAlignment="0" applyProtection="0"/>
    <xf numFmtId="0" fontId="53" fillId="0" borderId="7" applyNumberFormat="0" applyFill="0" applyAlignment="0" applyProtection="0"/>
    <xf numFmtId="0" fontId="11" fillId="0" borderId="8" applyNumberFormat="0" applyFill="0" applyAlignment="0" applyProtection="0"/>
    <xf numFmtId="0" fontId="54" fillId="0" borderId="9" applyNumberFormat="0" applyFill="0" applyAlignment="0" applyProtection="0"/>
    <xf numFmtId="0" fontId="12" fillId="0" borderId="10" applyNumberFormat="0" applyFill="0" applyAlignment="0" applyProtection="0"/>
    <xf numFmtId="0" fontId="5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5" fillId="45" borderId="1" applyNumberFormat="0" applyAlignment="0" applyProtection="0"/>
    <xf numFmtId="0" fontId="13" fillId="5" borderId="2" applyNumberFormat="0" applyAlignment="0" applyProtection="0"/>
    <xf numFmtId="0" fontId="56" fillId="0" borderId="11" applyNumberFormat="0" applyFill="0" applyAlignment="0" applyProtection="0"/>
    <xf numFmtId="0" fontId="14" fillId="0" borderId="12" applyNumberFormat="0" applyFill="0" applyAlignment="0" applyProtection="0"/>
    <xf numFmtId="0" fontId="57" fillId="46" borderId="0" applyNumberFormat="0" applyBorder="0" applyAlignment="0" applyProtection="0"/>
    <xf numFmtId="0" fontId="15" fillId="7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47" borderId="13" applyNumberFormat="0" applyFont="0" applyAlignment="0" applyProtection="0"/>
    <xf numFmtId="0" fontId="3" fillId="7" borderId="14" applyNumberFormat="0" applyFont="0" applyAlignment="0" applyProtection="0"/>
    <xf numFmtId="0" fontId="58" fillId="40" borderId="15" applyNumberFormat="0" applyAlignment="0" applyProtection="0"/>
    <xf numFmtId="0" fontId="16" fillId="3" borderId="16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0" fillId="0" borderId="17" applyNumberFormat="0" applyFill="0" applyAlignment="0" applyProtection="0"/>
    <xf numFmtId="0" fontId="2" fillId="0" borderId="18" applyNumberFormat="0" applyFill="0" applyAlignment="0" applyProtection="0"/>
    <xf numFmtId="0" fontId="61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183">
    <xf numFmtId="0" fontId="0" fillId="0" borderId="0" xfId="0" applyFont="1" applyAlignment="1">
      <alignment/>
    </xf>
    <xf numFmtId="0" fontId="27" fillId="48" borderId="19" xfId="93" applyFont="1" applyFill="1" applyBorder="1" applyAlignment="1">
      <alignment horizontal="right"/>
      <protection/>
    </xf>
    <xf numFmtId="0" fontId="3" fillId="0" borderId="20" xfId="91" applyFont="1" applyBorder="1" applyAlignment="1">
      <alignment horizontal="center"/>
      <protection/>
    </xf>
    <xf numFmtId="0" fontId="3" fillId="0" borderId="0" xfId="91">
      <alignment/>
      <protection/>
    </xf>
    <xf numFmtId="0" fontId="21" fillId="0" borderId="21" xfId="91" applyFont="1" applyBorder="1" applyAlignment="1">
      <alignment vertical="center" wrapText="1"/>
      <protection/>
    </xf>
    <xf numFmtId="0" fontId="34" fillId="0" borderId="22" xfId="91" applyFont="1" applyFill="1" applyBorder="1" applyAlignment="1">
      <alignment horizontal="center" wrapText="1"/>
      <protection/>
    </xf>
    <xf numFmtId="0" fontId="23" fillId="47" borderId="23" xfId="91" applyFont="1" applyFill="1" applyBorder="1">
      <alignment/>
      <protection/>
    </xf>
    <xf numFmtId="0" fontId="24" fillId="47" borderId="23" xfId="91" applyFont="1" applyFill="1" applyBorder="1">
      <alignment/>
      <protection/>
    </xf>
    <xf numFmtId="0" fontId="25" fillId="47" borderId="24" xfId="91" applyFont="1" applyFill="1" applyBorder="1" applyAlignment="1">
      <alignment horizontal="center"/>
      <protection/>
    </xf>
    <xf numFmtId="0" fontId="25" fillId="49" borderId="24" xfId="91" applyFont="1" applyFill="1" applyBorder="1" applyAlignment="1">
      <alignment horizontal="center"/>
      <protection/>
    </xf>
    <xf numFmtId="0" fontId="23" fillId="49" borderId="23" xfId="91" applyFont="1" applyFill="1" applyBorder="1">
      <alignment/>
      <protection/>
    </xf>
    <xf numFmtId="0" fontId="24" fillId="49" borderId="23" xfId="91" applyFont="1" applyFill="1" applyBorder="1">
      <alignment/>
      <protection/>
    </xf>
    <xf numFmtId="0" fontId="23" fillId="47" borderId="23" xfId="91" applyFont="1" applyFill="1" applyBorder="1" applyAlignment="1">
      <alignment horizontal="center" vertical="center"/>
      <protection/>
    </xf>
    <xf numFmtId="0" fontId="23" fillId="49" borderId="23" xfId="91" applyFont="1" applyFill="1" applyBorder="1" applyAlignment="1">
      <alignment horizontal="center" vertical="center"/>
      <protection/>
    </xf>
    <xf numFmtId="0" fontId="3" fillId="0" borderId="0" xfId="91" applyFont="1">
      <alignment/>
      <protection/>
    </xf>
    <xf numFmtId="0" fontId="19" fillId="0" borderId="0" xfId="93" applyFont="1" applyAlignment="1">
      <alignment horizontal="center"/>
      <protection/>
    </xf>
    <xf numFmtId="0" fontId="20" fillId="0" borderId="0" xfId="93" applyFont="1" applyAlignment="1">
      <alignment horizontal="center"/>
      <protection/>
    </xf>
    <xf numFmtId="0" fontId="3" fillId="13" borderId="25" xfId="93" applyFont="1" applyFill="1" applyBorder="1" applyAlignment="1">
      <alignment horizontal="center" vertical="center" wrapText="1"/>
      <protection/>
    </xf>
    <xf numFmtId="0" fontId="28" fillId="0" borderId="0" xfId="93" applyFont="1">
      <alignment/>
      <protection/>
    </xf>
    <xf numFmtId="0" fontId="3" fillId="0" borderId="0" xfId="93" applyFont="1">
      <alignment/>
      <protection/>
    </xf>
    <xf numFmtId="0" fontId="3" fillId="0" borderId="0" xfId="93" applyFont="1" applyAlignment="1">
      <alignment horizontal="center"/>
      <protection/>
    </xf>
    <xf numFmtId="0" fontId="29" fillId="0" borderId="0" xfId="93" applyFont="1">
      <alignment/>
      <protection/>
    </xf>
    <xf numFmtId="0" fontId="27" fillId="0" borderId="0" xfId="93" applyFont="1">
      <alignment/>
      <protection/>
    </xf>
    <xf numFmtId="0" fontId="31" fillId="0" borderId="0" xfId="93" applyFont="1">
      <alignment/>
      <protection/>
    </xf>
    <xf numFmtId="0" fontId="27" fillId="0" borderId="0" xfId="93" applyFont="1" applyAlignment="1">
      <alignment horizontal="right"/>
      <protection/>
    </xf>
    <xf numFmtId="49" fontId="62" fillId="0" borderId="0" xfId="93" applyNumberFormat="1" applyFont="1" applyAlignment="1">
      <alignment horizontal="left"/>
      <protection/>
    </xf>
    <xf numFmtId="0" fontId="3" fillId="47" borderId="26" xfId="93" applyFont="1" applyFill="1" applyBorder="1" applyAlignment="1">
      <alignment horizontal="center" vertical="center" wrapText="1"/>
      <protection/>
    </xf>
    <xf numFmtId="0" fontId="22" fillId="50" borderId="27" xfId="93" applyFont="1" applyFill="1" applyBorder="1" applyAlignment="1">
      <alignment vertical="center" wrapText="1"/>
      <protection/>
    </xf>
    <xf numFmtId="0" fontId="22" fillId="50" borderId="19" xfId="93" applyFont="1" applyFill="1" applyBorder="1" applyAlignment="1">
      <alignment vertical="center" wrapText="1"/>
      <protection/>
    </xf>
    <xf numFmtId="0" fontId="22" fillId="50" borderId="28" xfId="93" applyFont="1" applyFill="1" applyBorder="1" applyAlignment="1">
      <alignment vertical="center" wrapText="1"/>
      <protection/>
    </xf>
    <xf numFmtId="0" fontId="22" fillId="50" borderId="29" xfId="93" applyFont="1" applyFill="1" applyBorder="1" applyAlignment="1">
      <alignment vertical="center" wrapText="1"/>
      <protection/>
    </xf>
    <xf numFmtId="0" fontId="31" fillId="48" borderId="27" xfId="93" applyFont="1" applyFill="1" applyBorder="1" applyAlignment="1">
      <alignment horizontal="left"/>
      <protection/>
    </xf>
    <xf numFmtId="0" fontId="22" fillId="50" borderId="19" xfId="93" applyFont="1" applyFill="1" applyBorder="1" applyAlignment="1">
      <alignment vertical="center" wrapText="1"/>
      <protection/>
    </xf>
    <xf numFmtId="0" fontId="22" fillId="50" borderId="29" xfId="93" applyFont="1" applyFill="1" applyBorder="1" applyAlignment="1">
      <alignment vertical="center" wrapText="1"/>
      <protection/>
    </xf>
    <xf numFmtId="0" fontId="27" fillId="0" borderId="0" xfId="93" applyFont="1" applyAlignment="1">
      <alignment horizontal="center"/>
      <protection/>
    </xf>
    <xf numFmtId="0" fontId="30" fillId="0" borderId="0" xfId="93" applyFont="1" applyFill="1" applyAlignment="1">
      <alignment horizontal="left"/>
      <protection/>
    </xf>
    <xf numFmtId="0" fontId="22" fillId="50" borderId="19" xfId="93" applyFont="1" applyFill="1" applyBorder="1" applyAlignment="1">
      <alignment vertical="center" wrapText="1"/>
      <protection/>
    </xf>
    <xf numFmtId="0" fontId="22" fillId="50" borderId="29" xfId="93" applyFont="1" applyFill="1" applyBorder="1" applyAlignment="1">
      <alignment vertical="center" wrapText="1"/>
      <protection/>
    </xf>
    <xf numFmtId="0" fontId="27" fillId="0" borderId="0" xfId="93" applyFont="1" applyAlignment="1">
      <alignment horizontal="center"/>
      <protection/>
    </xf>
    <xf numFmtId="0" fontId="27" fillId="0" borderId="0" xfId="93" applyFont="1" applyAlignment="1">
      <alignment horizontal="right"/>
      <protection/>
    </xf>
    <xf numFmtId="0" fontId="30" fillId="0" borderId="0" xfId="93" applyFont="1" applyFill="1" applyAlignment="1">
      <alignment horizontal="left"/>
      <protection/>
    </xf>
    <xf numFmtId="0" fontId="27" fillId="0" borderId="0" xfId="93" applyFont="1" applyAlignment="1">
      <alignment horizontal="left"/>
      <protection/>
    </xf>
    <xf numFmtId="0" fontId="22" fillId="50" borderId="19" xfId="93" applyFont="1" applyFill="1" applyBorder="1" applyAlignment="1">
      <alignment vertical="center" wrapText="1"/>
      <protection/>
    </xf>
    <xf numFmtId="0" fontId="27" fillId="48" borderId="30" xfId="93" applyFont="1" applyFill="1" applyBorder="1" applyAlignment="1">
      <alignment horizontal="center" vertical="center" wrapText="1"/>
      <protection/>
    </xf>
    <xf numFmtId="0" fontId="27" fillId="48" borderId="31" xfId="93" applyFont="1" applyFill="1" applyBorder="1" applyAlignment="1">
      <alignment horizontal="center" vertical="center" wrapText="1"/>
      <protection/>
    </xf>
    <xf numFmtId="0" fontId="27" fillId="48" borderId="32" xfId="93" applyFont="1" applyFill="1" applyBorder="1" applyAlignment="1">
      <alignment horizontal="center" vertical="center" wrapText="1"/>
      <protection/>
    </xf>
    <xf numFmtId="0" fontId="27" fillId="48" borderId="33" xfId="93" applyFont="1" applyFill="1" applyBorder="1" applyAlignment="1">
      <alignment horizontal="center" vertical="center" wrapText="1"/>
      <protection/>
    </xf>
    <xf numFmtId="0" fontId="27" fillId="48" borderId="34" xfId="93" applyFont="1" applyFill="1" applyBorder="1" applyAlignment="1">
      <alignment horizontal="center" vertical="center" wrapText="1"/>
      <protection/>
    </xf>
    <xf numFmtId="0" fontId="63" fillId="51" borderId="0" xfId="0" applyFont="1" applyFill="1" applyAlignment="1">
      <alignment/>
    </xf>
    <xf numFmtId="2" fontId="63" fillId="51" borderId="0" xfId="0" applyNumberFormat="1" applyFont="1" applyFill="1" applyAlignment="1">
      <alignment/>
    </xf>
    <xf numFmtId="0" fontId="64" fillId="52" borderId="19" xfId="0" applyFont="1" applyFill="1" applyBorder="1" applyAlignment="1">
      <alignment horizontal="left"/>
    </xf>
    <xf numFmtId="0" fontId="21" fillId="53" borderId="35" xfId="93" applyFont="1" applyFill="1" applyBorder="1" applyAlignment="1">
      <alignment horizontal="center" vertical="center" shrinkToFit="1"/>
      <protection/>
    </xf>
    <xf numFmtId="0" fontId="21" fillId="53" borderId="35" xfId="93" applyFont="1" applyFill="1" applyBorder="1" applyAlignment="1">
      <alignment horizontal="center" vertical="center"/>
      <protection/>
    </xf>
    <xf numFmtId="0" fontId="60" fillId="0" borderId="0" xfId="0" applyFont="1" applyAlignment="1">
      <alignment/>
    </xf>
    <xf numFmtId="0" fontId="3" fillId="47" borderId="36" xfId="93" applyFont="1" applyFill="1" applyBorder="1" applyAlignment="1">
      <alignment horizontal="center" vertical="center"/>
      <protection/>
    </xf>
    <xf numFmtId="2" fontId="3" fillId="47" borderId="37" xfId="93" applyNumberFormat="1" applyFont="1" applyFill="1" applyBorder="1" applyAlignment="1">
      <alignment horizontal="center" vertical="center"/>
      <protection/>
    </xf>
    <xf numFmtId="0" fontId="22" fillId="50" borderId="19" xfId="93" applyFont="1" applyFill="1" applyBorder="1" applyAlignment="1">
      <alignment vertical="center" wrapText="1"/>
      <protection/>
    </xf>
    <xf numFmtId="2" fontId="65" fillId="47" borderId="38" xfId="0" applyNumberFormat="1" applyFont="1" applyFill="1" applyBorder="1" applyAlignment="1">
      <alignment horizontal="center"/>
    </xf>
    <xf numFmtId="0" fontId="65" fillId="0" borderId="38" xfId="0" applyFont="1" applyFill="1" applyBorder="1" applyAlignment="1">
      <alignment horizontal="center" vertical="center"/>
    </xf>
    <xf numFmtId="0" fontId="65" fillId="0" borderId="39" xfId="0" applyFont="1" applyFill="1" applyBorder="1" applyAlignment="1">
      <alignment horizontal="center" vertical="center"/>
    </xf>
    <xf numFmtId="0" fontId="65" fillId="9" borderId="40" xfId="0" applyFont="1" applyFill="1" applyBorder="1" applyAlignment="1">
      <alignment horizontal="center" vertical="center"/>
    </xf>
    <xf numFmtId="2" fontId="65" fillId="47" borderId="41" xfId="0" applyNumberFormat="1" applyFont="1" applyFill="1" applyBorder="1" applyAlignment="1">
      <alignment horizontal="center"/>
    </xf>
    <xf numFmtId="0" fontId="21" fillId="50" borderId="29" xfId="93" applyFont="1" applyFill="1" applyBorder="1" applyAlignment="1">
      <alignment vertical="center" wrapText="1"/>
      <protection/>
    </xf>
    <xf numFmtId="0" fontId="21" fillId="50" borderId="29" xfId="93" applyFont="1" applyFill="1" applyBorder="1" applyAlignment="1">
      <alignment horizontal="center" vertical="center" wrapText="1"/>
      <protection/>
    </xf>
    <xf numFmtId="2" fontId="65" fillId="9" borderId="40" xfId="0" applyNumberFormat="1" applyFont="1" applyFill="1" applyBorder="1" applyAlignment="1">
      <alignment horizontal="center" vertical="center"/>
    </xf>
    <xf numFmtId="2" fontId="65" fillId="0" borderId="40" xfId="0" applyNumberFormat="1" applyFont="1" applyFill="1" applyBorder="1" applyAlignment="1">
      <alignment horizontal="center" vertical="center"/>
    </xf>
    <xf numFmtId="0" fontId="0" fillId="0" borderId="42" xfId="0" applyBorder="1" applyAlignment="1">
      <alignment/>
    </xf>
    <xf numFmtId="2" fontId="65" fillId="0" borderId="43" xfId="0" applyNumberFormat="1" applyFont="1" applyFill="1" applyBorder="1" applyAlignment="1">
      <alignment horizontal="center" vertical="center"/>
    </xf>
    <xf numFmtId="2" fontId="65" fillId="0" borderId="44" xfId="0" applyNumberFormat="1" applyFont="1" applyFill="1" applyBorder="1" applyAlignment="1">
      <alignment horizontal="center" vertical="center"/>
    </xf>
    <xf numFmtId="2" fontId="65" fillId="9" borderId="45" xfId="0" applyNumberFormat="1" applyFont="1" applyFill="1" applyBorder="1" applyAlignment="1">
      <alignment horizontal="center" vertical="center"/>
    </xf>
    <xf numFmtId="0" fontId="0" fillId="0" borderId="46" xfId="0" applyBorder="1" applyAlignment="1">
      <alignment/>
    </xf>
    <xf numFmtId="0" fontId="21" fillId="0" borderId="47" xfId="91" applyFont="1" applyFill="1" applyBorder="1" applyAlignment="1">
      <alignment horizontal="center" vertical="center" wrapText="1"/>
      <protection/>
    </xf>
    <xf numFmtId="0" fontId="23" fillId="54" borderId="48" xfId="93" applyFont="1" applyFill="1" applyBorder="1" applyAlignment="1">
      <alignment horizontal="left" vertical="center" wrapText="1"/>
      <protection/>
    </xf>
    <xf numFmtId="0" fontId="24" fillId="54" borderId="45" xfId="93" applyFont="1" applyFill="1" applyBorder="1" applyAlignment="1">
      <alignment horizontal="left" vertical="center" wrapText="1"/>
      <protection/>
    </xf>
    <xf numFmtId="0" fontId="65" fillId="0" borderId="41" xfId="0" applyFont="1" applyFill="1" applyBorder="1" applyAlignment="1">
      <alignment horizontal="center" vertical="center"/>
    </xf>
    <xf numFmtId="0" fontId="65" fillId="0" borderId="49" xfId="0" applyFont="1" applyFill="1" applyBorder="1" applyAlignment="1">
      <alignment horizontal="center" vertical="center"/>
    </xf>
    <xf numFmtId="0" fontId="65" fillId="9" borderId="45" xfId="0" applyFont="1" applyFill="1" applyBorder="1" applyAlignment="1">
      <alignment horizontal="center" vertical="center"/>
    </xf>
    <xf numFmtId="2" fontId="65" fillId="0" borderId="45" xfId="0" applyNumberFormat="1" applyFont="1" applyFill="1" applyBorder="1" applyAlignment="1">
      <alignment horizontal="center" vertical="center"/>
    </xf>
    <xf numFmtId="0" fontId="66" fillId="0" borderId="0" xfId="0" applyFont="1" applyAlignment="1">
      <alignment/>
    </xf>
    <xf numFmtId="0" fontId="3" fillId="47" borderId="36" xfId="93" applyFont="1" applyFill="1" applyBorder="1" applyAlignment="1">
      <alignment horizontal="center" vertical="center"/>
      <protection/>
    </xf>
    <xf numFmtId="0" fontId="3" fillId="47" borderId="50" xfId="93" applyFont="1" applyFill="1" applyBorder="1" applyAlignment="1">
      <alignment horizontal="center" vertical="center"/>
      <protection/>
    </xf>
    <xf numFmtId="0" fontId="3" fillId="53" borderId="35" xfId="93" applyFont="1" applyFill="1" applyBorder="1" applyAlignment="1">
      <alignment horizontal="center" vertical="center" shrinkToFit="1"/>
      <protection/>
    </xf>
    <xf numFmtId="0" fontId="3" fillId="53" borderId="35" xfId="93" applyFont="1" applyFill="1" applyBorder="1" applyAlignment="1">
      <alignment horizontal="center" vertical="center"/>
      <protection/>
    </xf>
    <xf numFmtId="2" fontId="3" fillId="47" borderId="51" xfId="93" applyNumberFormat="1" applyFont="1" applyFill="1" applyBorder="1" applyAlignment="1">
      <alignment horizontal="center" vertical="center"/>
      <protection/>
    </xf>
    <xf numFmtId="2" fontId="3" fillId="47" borderId="41" xfId="93" applyNumberFormat="1" applyFont="1" applyFill="1" applyBorder="1" applyAlignment="1">
      <alignment horizontal="center" vertical="center"/>
      <protection/>
    </xf>
    <xf numFmtId="0" fontId="3" fillId="53" borderId="52" xfId="93" applyFont="1" applyFill="1" applyBorder="1" applyAlignment="1">
      <alignment horizontal="center" vertical="center"/>
      <protection/>
    </xf>
    <xf numFmtId="0" fontId="25" fillId="9" borderId="24" xfId="91" applyFont="1" applyFill="1" applyBorder="1" applyAlignment="1">
      <alignment horizontal="center"/>
      <protection/>
    </xf>
    <xf numFmtId="0" fontId="23" fillId="9" borderId="23" xfId="91" applyFont="1" applyFill="1" applyBorder="1">
      <alignment/>
      <protection/>
    </xf>
    <xf numFmtId="0" fontId="24" fillId="9" borderId="23" xfId="91" applyFont="1" applyFill="1" applyBorder="1">
      <alignment/>
      <protection/>
    </xf>
    <xf numFmtId="0" fontId="23" fillId="9" borderId="23" xfId="91" applyFont="1" applyFill="1" applyBorder="1" applyAlignment="1">
      <alignment horizontal="center" vertical="center"/>
      <protection/>
    </xf>
    <xf numFmtId="0" fontId="65" fillId="0" borderId="53" xfId="0" applyFont="1" applyFill="1" applyBorder="1" applyAlignment="1">
      <alignment horizontal="center" vertical="center"/>
    </xf>
    <xf numFmtId="2" fontId="65" fillId="47" borderId="54" xfId="0" applyNumberFormat="1" applyFont="1" applyFill="1" applyBorder="1" applyAlignment="1">
      <alignment horizontal="center"/>
    </xf>
    <xf numFmtId="0" fontId="65" fillId="0" borderId="54" xfId="0" applyFont="1" applyFill="1" applyBorder="1" applyAlignment="1">
      <alignment horizontal="center" vertical="center"/>
    </xf>
    <xf numFmtId="0" fontId="65" fillId="0" borderId="55" xfId="0" applyFont="1" applyFill="1" applyBorder="1" applyAlignment="1">
      <alignment horizontal="center" vertical="center"/>
    </xf>
    <xf numFmtId="0" fontId="65" fillId="9" borderId="56" xfId="0" applyFont="1" applyFill="1" applyBorder="1" applyAlignment="1">
      <alignment horizontal="center" vertical="center"/>
    </xf>
    <xf numFmtId="2" fontId="65" fillId="0" borderId="56" xfId="0" applyNumberFormat="1" applyFont="1" applyFill="1" applyBorder="1" applyAlignment="1">
      <alignment horizontal="center" vertical="center"/>
    </xf>
    <xf numFmtId="2" fontId="65" fillId="9" borderId="56" xfId="0" applyNumberFormat="1" applyFont="1" applyFill="1" applyBorder="1" applyAlignment="1">
      <alignment horizontal="center" vertical="center"/>
    </xf>
    <xf numFmtId="2" fontId="65" fillId="0" borderId="57" xfId="0" applyNumberFormat="1" applyFont="1" applyFill="1" applyBorder="1" applyAlignment="1">
      <alignment horizontal="center" vertical="center"/>
    </xf>
    <xf numFmtId="2" fontId="3" fillId="47" borderId="37" xfId="93" applyNumberFormat="1" applyFont="1" applyFill="1" applyBorder="1" applyAlignment="1">
      <alignment horizontal="center" vertical="center"/>
      <protection/>
    </xf>
    <xf numFmtId="0" fontId="65" fillId="0" borderId="58" xfId="0" applyFont="1" applyFill="1" applyBorder="1" applyAlignment="1">
      <alignment horizontal="center" vertical="center"/>
    </xf>
    <xf numFmtId="2" fontId="65" fillId="47" borderId="58" xfId="0" applyNumberFormat="1" applyFont="1" applyFill="1" applyBorder="1" applyAlignment="1">
      <alignment horizontal="center"/>
    </xf>
    <xf numFmtId="0" fontId="23" fillId="53" borderId="35" xfId="93" applyFont="1" applyFill="1" applyBorder="1" applyAlignment="1">
      <alignment horizontal="center" vertical="center" shrinkToFit="1"/>
      <protection/>
    </xf>
    <xf numFmtId="0" fontId="24" fillId="50" borderId="29" xfId="93" applyFont="1" applyFill="1" applyBorder="1" applyAlignment="1">
      <alignment vertical="center" wrapText="1"/>
      <protection/>
    </xf>
    <xf numFmtId="0" fontId="23" fillId="53" borderId="35" xfId="93" applyFont="1" applyFill="1" applyBorder="1" applyAlignment="1">
      <alignment horizontal="center" vertical="center"/>
      <protection/>
    </xf>
    <xf numFmtId="0" fontId="23" fillId="53" borderId="59" xfId="93" applyFont="1" applyFill="1" applyBorder="1" applyAlignment="1">
      <alignment horizontal="center" vertical="center"/>
      <protection/>
    </xf>
    <xf numFmtId="0" fontId="23" fillId="53" borderId="52" xfId="93" applyFont="1" applyFill="1" applyBorder="1" applyAlignment="1">
      <alignment horizontal="center" vertical="center"/>
      <protection/>
    </xf>
    <xf numFmtId="0" fontId="3" fillId="0" borderId="0" xfId="93" applyFont="1">
      <alignment/>
      <protection/>
    </xf>
    <xf numFmtId="0" fontId="23" fillId="49" borderId="60" xfId="91" applyFont="1" applyFill="1" applyBorder="1">
      <alignment/>
      <protection/>
    </xf>
    <xf numFmtId="0" fontId="24" fillId="49" borderId="60" xfId="91" applyFont="1" applyFill="1" applyBorder="1">
      <alignment/>
      <protection/>
    </xf>
    <xf numFmtId="0" fontId="25" fillId="52" borderId="24" xfId="91" applyFont="1" applyFill="1" applyBorder="1" applyAlignment="1">
      <alignment horizontal="center"/>
      <protection/>
    </xf>
    <xf numFmtId="0" fontId="23" fillId="52" borderId="23" xfId="91" applyFont="1" applyFill="1" applyBorder="1">
      <alignment/>
      <protection/>
    </xf>
    <xf numFmtId="0" fontId="24" fillId="52" borderId="23" xfId="91" applyFont="1" applyFill="1" applyBorder="1">
      <alignment/>
      <protection/>
    </xf>
    <xf numFmtId="0" fontId="23" fillId="52" borderId="23" xfId="91" applyFont="1" applyFill="1" applyBorder="1" applyAlignment="1">
      <alignment horizontal="center" vertical="center"/>
      <protection/>
    </xf>
    <xf numFmtId="0" fontId="23" fillId="47" borderId="23" xfId="91" applyFont="1" applyFill="1" applyBorder="1" applyAlignment="1">
      <alignment wrapText="1" shrinkToFit="1"/>
      <protection/>
    </xf>
    <xf numFmtId="2" fontId="65" fillId="47" borderId="37" xfId="0" applyNumberFormat="1" applyFont="1" applyFill="1" applyBorder="1" applyAlignment="1">
      <alignment horizontal="center"/>
    </xf>
    <xf numFmtId="0" fontId="65" fillId="0" borderId="37" xfId="0" applyFont="1" applyFill="1" applyBorder="1" applyAlignment="1">
      <alignment horizontal="center" vertical="center"/>
    </xf>
    <xf numFmtId="0" fontId="65" fillId="0" borderId="61" xfId="0" applyFont="1" applyFill="1" applyBorder="1" applyAlignment="1">
      <alignment horizontal="center" vertical="center"/>
    </xf>
    <xf numFmtId="0" fontId="65" fillId="9" borderId="26" xfId="0" applyFont="1" applyFill="1" applyBorder="1" applyAlignment="1">
      <alignment horizontal="center" vertical="center"/>
    </xf>
    <xf numFmtId="2" fontId="65" fillId="0" borderId="26" xfId="0" applyNumberFormat="1" applyFont="1" applyFill="1" applyBorder="1" applyAlignment="1">
      <alignment horizontal="center" vertical="center"/>
    </xf>
    <xf numFmtId="2" fontId="65" fillId="9" borderId="26" xfId="0" applyNumberFormat="1" applyFont="1" applyFill="1" applyBorder="1" applyAlignment="1">
      <alignment horizontal="center" vertical="center"/>
    </xf>
    <xf numFmtId="2" fontId="65" fillId="0" borderId="62" xfId="0" applyNumberFormat="1" applyFont="1" applyFill="1" applyBorder="1" applyAlignment="1">
      <alignment horizontal="center" vertical="center"/>
    </xf>
    <xf numFmtId="14" fontId="23" fillId="47" borderId="23" xfId="91" applyNumberFormat="1" applyFont="1" applyFill="1" applyBorder="1">
      <alignment/>
      <protection/>
    </xf>
    <xf numFmtId="14" fontId="23" fillId="47" borderId="23" xfId="91" applyNumberFormat="1" applyFont="1" applyFill="1" applyBorder="1" applyAlignment="1">
      <alignment horizontal="right"/>
      <protection/>
    </xf>
    <xf numFmtId="14" fontId="23" fillId="49" borderId="23" xfId="91" applyNumberFormat="1" applyFont="1" applyFill="1" applyBorder="1">
      <alignment/>
      <protection/>
    </xf>
    <xf numFmtId="14" fontId="23" fillId="52" borderId="23" xfId="91" applyNumberFormat="1" applyFont="1" applyFill="1" applyBorder="1">
      <alignment/>
      <protection/>
    </xf>
    <xf numFmtId="14" fontId="23" fillId="9" borderId="23" xfId="91" applyNumberFormat="1" applyFont="1" applyFill="1" applyBorder="1">
      <alignment/>
      <protection/>
    </xf>
    <xf numFmtId="0" fontId="23" fillId="53" borderId="52" xfId="93" applyFont="1" applyFill="1" applyBorder="1" applyAlignment="1">
      <alignment horizontal="center" vertical="center" shrinkToFit="1"/>
      <protection/>
    </xf>
    <xf numFmtId="0" fontId="3" fillId="53" borderId="52" xfId="93" applyFont="1" applyFill="1" applyBorder="1" applyAlignment="1">
      <alignment horizontal="center" vertical="center" shrinkToFit="1"/>
      <protection/>
    </xf>
    <xf numFmtId="164" fontId="23" fillId="9" borderId="23" xfId="91" applyNumberFormat="1" applyFont="1" applyFill="1" applyBorder="1">
      <alignment/>
      <protection/>
    </xf>
    <xf numFmtId="164" fontId="24" fillId="9" borderId="23" xfId="91" applyNumberFormat="1" applyFont="1" applyFill="1" applyBorder="1">
      <alignment/>
      <protection/>
    </xf>
    <xf numFmtId="164" fontId="23" fillId="9" borderId="23" xfId="91" applyNumberFormat="1" applyFont="1" applyFill="1" applyBorder="1" applyAlignment="1">
      <alignment horizontal="center" vertical="center"/>
      <protection/>
    </xf>
    <xf numFmtId="164" fontId="0" fillId="0" borderId="0" xfId="0" applyNumberFormat="1" applyAlignment="1">
      <alignment/>
    </xf>
    <xf numFmtId="49" fontId="23" fillId="9" borderId="23" xfId="91" applyNumberFormat="1" applyFont="1" applyFill="1" applyBorder="1" applyAlignment="1">
      <alignment horizontal="right"/>
      <protection/>
    </xf>
    <xf numFmtId="1" fontId="64" fillId="52" borderId="19" xfId="0" applyNumberFormat="1" applyFont="1" applyFill="1" applyBorder="1" applyAlignment="1">
      <alignment horizontal="left"/>
    </xf>
    <xf numFmtId="0" fontId="23" fillId="0" borderId="0" xfId="93" applyFont="1" applyFill="1" applyBorder="1" applyAlignment="1">
      <alignment horizontal="left" vertical="center"/>
      <protection/>
    </xf>
    <xf numFmtId="4" fontId="65" fillId="0" borderId="63" xfId="0" applyNumberFormat="1" applyFont="1" applyFill="1" applyBorder="1" applyAlignment="1">
      <alignment horizontal="center" vertical="center"/>
    </xf>
    <xf numFmtId="4" fontId="65" fillId="9" borderId="45" xfId="0" applyNumberFormat="1" applyFont="1" applyFill="1" applyBorder="1" applyAlignment="1">
      <alignment horizontal="center" vertical="center"/>
    </xf>
    <xf numFmtId="4" fontId="65" fillId="0" borderId="49" xfId="0" applyNumberFormat="1" applyFont="1" applyFill="1" applyBorder="1" applyAlignment="1">
      <alignment horizontal="center" vertical="center"/>
    </xf>
    <xf numFmtId="4" fontId="22" fillId="50" borderId="29" xfId="93" applyNumberFormat="1" applyFont="1" applyFill="1" applyBorder="1" applyAlignment="1">
      <alignment vertical="center" wrapText="1"/>
      <protection/>
    </xf>
    <xf numFmtId="4" fontId="65" fillId="9" borderId="64" xfId="0" applyNumberFormat="1" applyFont="1" applyFill="1" applyBorder="1" applyAlignment="1">
      <alignment horizontal="center" vertical="center"/>
    </xf>
    <xf numFmtId="4" fontId="65" fillId="0" borderId="39" xfId="0" applyNumberFormat="1" applyFont="1" applyFill="1" applyBorder="1" applyAlignment="1">
      <alignment horizontal="center" vertical="center"/>
    </xf>
    <xf numFmtId="4" fontId="65" fillId="9" borderId="40" xfId="0" applyNumberFormat="1" applyFont="1" applyFill="1" applyBorder="1" applyAlignment="1">
      <alignment horizontal="center" vertical="center"/>
    </xf>
    <xf numFmtId="4" fontId="65" fillId="0" borderId="65" xfId="0" applyNumberFormat="1" applyFont="1" applyFill="1" applyBorder="1" applyAlignment="1">
      <alignment horizontal="center" vertical="center"/>
    </xf>
    <xf numFmtId="0" fontId="67" fillId="0" borderId="0" xfId="91" applyFont="1" applyAlignment="1">
      <alignment horizontal="center" vertical="center"/>
      <protection/>
    </xf>
    <xf numFmtId="0" fontId="68" fillId="0" borderId="0" xfId="0" applyFont="1" applyAlignment="1">
      <alignment horizontal="center"/>
    </xf>
    <xf numFmtId="0" fontId="3" fillId="0" borderId="0" xfId="91" applyFont="1" applyBorder="1" applyAlignment="1">
      <alignment horizontal="center"/>
      <protection/>
    </xf>
    <xf numFmtId="0" fontId="68" fillId="0" borderId="23" xfId="0" applyFont="1" applyBorder="1" applyAlignment="1">
      <alignment horizontal="center"/>
    </xf>
    <xf numFmtId="0" fontId="68" fillId="0" borderId="60" xfId="0" applyFont="1" applyBorder="1" applyAlignment="1">
      <alignment horizontal="center"/>
    </xf>
    <xf numFmtId="0" fontId="21" fillId="0" borderId="21" xfId="91" applyFont="1" applyFill="1" applyBorder="1" applyAlignment="1">
      <alignment horizontal="center" vertical="center" wrapText="1"/>
      <protection/>
    </xf>
    <xf numFmtId="0" fontId="3" fillId="47" borderId="60" xfId="91" applyFont="1" applyFill="1" applyBorder="1" applyAlignment="1">
      <alignment horizontal="center" vertical="center"/>
      <protection/>
    </xf>
    <xf numFmtId="0" fontId="3" fillId="47" borderId="23" xfId="91" applyFont="1" applyFill="1" applyBorder="1" applyAlignment="1">
      <alignment horizontal="center" vertical="center"/>
      <protection/>
    </xf>
    <xf numFmtId="0" fontId="3" fillId="49" borderId="23" xfId="91" applyFont="1" applyFill="1" applyBorder="1" applyAlignment="1">
      <alignment horizontal="center" vertical="center"/>
      <protection/>
    </xf>
    <xf numFmtId="0" fontId="3" fillId="52" borderId="23" xfId="91" applyFont="1" applyFill="1" applyBorder="1" applyAlignment="1">
      <alignment horizontal="center" vertical="center"/>
      <protection/>
    </xf>
    <xf numFmtId="0" fontId="3" fillId="9" borderId="23" xfId="91" applyFont="1" applyFill="1" applyBorder="1" applyAlignment="1">
      <alignment horizontal="center" vertical="center"/>
      <protection/>
    </xf>
    <xf numFmtId="164" fontId="3" fillId="9" borderId="23" xfId="91" applyNumberFormat="1" applyFont="1" applyFill="1" applyBorder="1" applyAlignment="1">
      <alignment horizontal="center" vertical="center"/>
      <protection/>
    </xf>
    <xf numFmtId="2" fontId="65" fillId="0" borderId="30" xfId="0" applyNumberFormat="1" applyFont="1" applyFill="1" applyBorder="1" applyAlignment="1">
      <alignment horizontal="center" vertical="center"/>
    </xf>
    <xf numFmtId="2" fontId="3" fillId="9" borderId="66" xfId="0" applyNumberFormat="1" applyFont="1" applyFill="1" applyBorder="1" applyAlignment="1">
      <alignment horizontal="center" vertical="center"/>
    </xf>
    <xf numFmtId="2" fontId="65" fillId="0" borderId="49" xfId="0" applyNumberFormat="1" applyFont="1" applyFill="1" applyBorder="1" applyAlignment="1">
      <alignment horizontal="center" vertical="center"/>
    </xf>
    <xf numFmtId="2" fontId="3" fillId="9" borderId="45" xfId="0" applyNumberFormat="1" applyFont="1" applyFill="1" applyBorder="1" applyAlignment="1">
      <alignment horizontal="center" vertical="center"/>
    </xf>
    <xf numFmtId="0" fontId="29" fillId="0" borderId="67" xfId="93" applyFont="1" applyBorder="1" applyAlignment="1">
      <alignment horizontal="left"/>
      <protection/>
    </xf>
    <xf numFmtId="0" fontId="41" fillId="0" borderId="67" xfId="93" applyFont="1" applyBorder="1" applyAlignment="1">
      <alignment horizontal="left"/>
      <protection/>
    </xf>
    <xf numFmtId="0" fontId="24" fillId="52" borderId="23" xfId="91" applyFont="1" applyFill="1" applyBorder="1" applyAlignment="1">
      <alignment wrapText="1"/>
      <protection/>
    </xf>
    <xf numFmtId="4" fontId="65" fillId="55" borderId="45" xfId="0" applyNumberFormat="1" applyFont="1" applyFill="1" applyBorder="1" applyAlignment="1">
      <alignment horizontal="center" vertical="center"/>
    </xf>
    <xf numFmtId="2" fontId="3" fillId="55" borderId="45" xfId="0" applyNumberFormat="1" applyFont="1" applyFill="1" applyBorder="1" applyAlignment="1">
      <alignment horizontal="center" vertical="center"/>
    </xf>
    <xf numFmtId="0" fontId="67" fillId="0" borderId="0" xfId="91" applyFont="1" applyAlignment="1">
      <alignment horizontal="center" vertical="center"/>
      <protection/>
    </xf>
    <xf numFmtId="0" fontId="27" fillId="48" borderId="68" xfId="93" applyFont="1" applyFill="1" applyBorder="1" applyAlignment="1">
      <alignment horizontal="center" vertical="center" wrapText="1"/>
      <protection/>
    </xf>
    <xf numFmtId="0" fontId="27" fillId="48" borderId="30" xfId="93" applyFont="1" applyFill="1" applyBorder="1" applyAlignment="1">
      <alignment horizontal="center"/>
      <protection/>
    </xf>
    <xf numFmtId="0" fontId="27" fillId="48" borderId="69" xfId="93" applyFont="1" applyFill="1" applyBorder="1" applyAlignment="1">
      <alignment horizontal="center"/>
      <protection/>
    </xf>
    <xf numFmtId="0" fontId="27" fillId="48" borderId="70" xfId="93" applyFont="1" applyFill="1" applyBorder="1" applyAlignment="1">
      <alignment horizontal="center"/>
      <protection/>
    </xf>
    <xf numFmtId="0" fontId="38" fillId="52" borderId="71" xfId="93" applyFont="1" applyFill="1" applyBorder="1" applyAlignment="1">
      <alignment horizontal="center" vertical="center"/>
      <protection/>
    </xf>
    <xf numFmtId="0" fontId="27" fillId="48" borderId="72" xfId="93" applyFont="1" applyFill="1" applyBorder="1" applyAlignment="1">
      <alignment horizontal="center" vertical="center" wrapText="1"/>
      <protection/>
    </xf>
    <xf numFmtId="0" fontId="27" fillId="48" borderId="73" xfId="93" applyFont="1" applyFill="1" applyBorder="1" applyAlignment="1">
      <alignment horizontal="left"/>
      <protection/>
    </xf>
    <xf numFmtId="0" fontId="27" fillId="48" borderId="74" xfId="93" applyFont="1" applyFill="1" applyBorder="1" applyAlignment="1">
      <alignment vertical="center"/>
      <protection/>
    </xf>
    <xf numFmtId="0" fontId="27" fillId="48" borderId="75" xfId="93" applyFont="1" applyFill="1" applyBorder="1" applyAlignment="1">
      <alignment horizontal="center" vertical="center"/>
      <protection/>
    </xf>
    <xf numFmtId="0" fontId="27" fillId="52" borderId="76" xfId="93" applyFont="1" applyFill="1" applyBorder="1" applyAlignment="1">
      <alignment horizontal="center" vertical="center" wrapText="1"/>
      <protection/>
    </xf>
    <xf numFmtId="0" fontId="27" fillId="52" borderId="77" xfId="93" applyFont="1" applyFill="1" applyBorder="1" applyAlignment="1">
      <alignment horizontal="center" vertical="center" wrapText="1"/>
      <protection/>
    </xf>
    <xf numFmtId="0" fontId="27" fillId="52" borderId="78" xfId="93" applyFont="1" applyFill="1" applyBorder="1" applyAlignment="1">
      <alignment horizontal="center" vertical="center" wrapText="1"/>
      <protection/>
    </xf>
    <xf numFmtId="0" fontId="27" fillId="52" borderId="79" xfId="92" applyFont="1" applyFill="1" applyBorder="1" applyAlignment="1">
      <alignment horizontal="center" vertical="center" wrapText="1"/>
      <protection/>
    </xf>
    <xf numFmtId="0" fontId="33" fillId="53" borderId="80" xfId="93" applyFont="1" applyFill="1" applyBorder="1" applyAlignment="1">
      <alignment horizontal="center" vertical="center" wrapText="1" shrinkToFit="1"/>
      <protection/>
    </xf>
    <xf numFmtId="0" fontId="33" fillId="53" borderId="81" xfId="92" applyFont="1" applyFill="1" applyBorder="1" applyAlignment="1">
      <alignment horizontal="center" vertical="center" wrapText="1" shrinkToFit="1"/>
      <protection/>
    </xf>
    <xf numFmtId="0" fontId="27" fillId="53" borderId="82" xfId="93" applyFont="1" applyFill="1" applyBorder="1" applyAlignment="1">
      <alignment horizontal="center"/>
      <protection/>
    </xf>
    <xf numFmtId="0" fontId="27" fillId="53" borderId="83" xfId="93" applyFont="1" applyFill="1" applyBorder="1" applyAlignment="1">
      <alignment horizontal="center"/>
      <protection/>
    </xf>
    <xf numFmtId="0" fontId="27" fillId="53" borderId="84" xfId="93" applyFont="1" applyFill="1" applyBorder="1" applyAlignment="1">
      <alignment horizontal="center"/>
      <protection/>
    </xf>
  </cellXfs>
  <cellStyles count="91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rmal 3" xfId="92"/>
    <cellStyle name="Normal_Sheet1" xfId="93"/>
    <cellStyle name="Note" xfId="94"/>
    <cellStyle name="Note 2" xfId="95"/>
    <cellStyle name="Output" xfId="96"/>
    <cellStyle name="Output 2" xfId="97"/>
    <cellStyle name="Percent" xfId="98"/>
    <cellStyle name="Title" xfId="99"/>
    <cellStyle name="Title 2" xfId="100"/>
    <cellStyle name="Total" xfId="101"/>
    <cellStyle name="Total 2" xfId="102"/>
    <cellStyle name="Warning Text" xfId="103"/>
    <cellStyle name="Warning Text 2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3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7.00390625" style="0" customWidth="1"/>
    <col min="2" max="2" width="23.7109375" style="0" customWidth="1"/>
    <col min="3" max="3" width="24.57421875" style="0" customWidth="1"/>
    <col min="4" max="4" width="11.00390625" style="0" customWidth="1"/>
    <col min="5" max="5" width="42.140625" style="0" customWidth="1"/>
    <col min="6" max="6" width="23.7109375" style="0" customWidth="1"/>
    <col min="7" max="7" width="11.8515625" style="0" customWidth="1"/>
    <col min="8" max="8" width="6.8515625" style="0" customWidth="1"/>
    <col min="9" max="9" width="20.28125" style="0" customWidth="1"/>
    <col min="10" max="11" width="5.8515625" style="144" hidden="1" customWidth="1"/>
  </cols>
  <sheetData>
    <row r="1" spans="1:9" ht="20.25">
      <c r="A1" s="164" t="s">
        <v>419</v>
      </c>
      <c r="B1" s="164"/>
      <c r="C1" s="164"/>
      <c r="D1" s="164"/>
      <c r="E1" s="164"/>
      <c r="F1" s="164"/>
      <c r="G1" s="164"/>
      <c r="H1" s="164"/>
      <c r="I1" s="143"/>
    </row>
    <row r="2" spans="1:9" ht="16.5" thickBot="1">
      <c r="A2" s="14" t="s">
        <v>0</v>
      </c>
      <c r="B2" s="3"/>
      <c r="C2" s="3"/>
      <c r="D2" s="3"/>
      <c r="E2" s="3"/>
      <c r="F2" s="3"/>
      <c r="G2" s="3"/>
      <c r="H2" s="2"/>
      <c r="I2" s="145"/>
    </row>
    <row r="3" spans="1:11" ht="26.25" thickBot="1">
      <c r="A3" s="5" t="s">
        <v>29</v>
      </c>
      <c r="B3" s="4" t="s">
        <v>25</v>
      </c>
      <c r="C3" s="4" t="s">
        <v>26</v>
      </c>
      <c r="D3" s="4" t="s">
        <v>34</v>
      </c>
      <c r="E3" s="4" t="s">
        <v>35</v>
      </c>
      <c r="F3" s="4" t="s">
        <v>27</v>
      </c>
      <c r="G3" s="4" t="s">
        <v>36</v>
      </c>
      <c r="H3" s="71" t="s">
        <v>28</v>
      </c>
      <c r="I3" s="148" t="s">
        <v>396</v>
      </c>
      <c r="J3" s="148" t="s">
        <v>393</v>
      </c>
      <c r="K3" s="148" t="s">
        <v>394</v>
      </c>
    </row>
    <row r="4" spans="1:11" ht="18.75" thickTop="1">
      <c r="A4" s="8">
        <v>1</v>
      </c>
      <c r="B4" s="6" t="s">
        <v>41</v>
      </c>
      <c r="C4" s="113" t="s">
        <v>46</v>
      </c>
      <c r="D4" s="7" t="s">
        <v>50</v>
      </c>
      <c r="E4" s="7" t="s">
        <v>56</v>
      </c>
      <c r="F4" s="6" t="s">
        <v>61</v>
      </c>
      <c r="G4" s="121">
        <v>41510</v>
      </c>
      <c r="H4" s="12" t="s">
        <v>65</v>
      </c>
      <c r="I4" s="149"/>
      <c r="J4" s="147" t="s">
        <v>395</v>
      </c>
      <c r="K4" s="147" t="s">
        <v>395</v>
      </c>
    </row>
    <row r="5" spans="1:11" ht="18">
      <c r="A5" s="8">
        <v>2</v>
      </c>
      <c r="B5" s="6" t="s">
        <v>42</v>
      </c>
      <c r="C5" s="6" t="s">
        <v>47</v>
      </c>
      <c r="D5" s="7" t="s">
        <v>51</v>
      </c>
      <c r="E5" s="7" t="s">
        <v>57</v>
      </c>
      <c r="F5" s="6" t="s">
        <v>62</v>
      </c>
      <c r="G5" s="121">
        <v>41288</v>
      </c>
      <c r="H5" s="12" t="s">
        <v>65</v>
      </c>
      <c r="I5" s="150"/>
      <c r="J5" s="146" t="s">
        <v>395</v>
      </c>
      <c r="K5" s="146" t="s">
        <v>395</v>
      </c>
    </row>
    <row r="6" spans="1:11" ht="18">
      <c r="A6" s="8">
        <v>3</v>
      </c>
      <c r="B6" s="6" t="s">
        <v>43</v>
      </c>
      <c r="C6" s="6" t="s">
        <v>47</v>
      </c>
      <c r="D6" s="7" t="s">
        <v>52</v>
      </c>
      <c r="E6" s="7" t="s">
        <v>58</v>
      </c>
      <c r="F6" s="6" t="s">
        <v>63</v>
      </c>
      <c r="G6" s="122">
        <v>40707</v>
      </c>
      <c r="H6" s="12" t="s">
        <v>65</v>
      </c>
      <c r="I6" s="150"/>
      <c r="J6" s="146"/>
      <c r="K6" s="146" t="s">
        <v>395</v>
      </c>
    </row>
    <row r="7" spans="1:11" ht="18">
      <c r="A7" s="8">
        <v>5</v>
      </c>
      <c r="B7" s="6" t="s">
        <v>45</v>
      </c>
      <c r="C7" s="6" t="s">
        <v>49</v>
      </c>
      <c r="D7" s="7" t="s">
        <v>54</v>
      </c>
      <c r="E7" s="7" t="s">
        <v>60</v>
      </c>
      <c r="F7" s="6" t="s">
        <v>64</v>
      </c>
      <c r="G7" s="121">
        <v>41604</v>
      </c>
      <c r="H7" s="12" t="s">
        <v>65</v>
      </c>
      <c r="I7" s="150"/>
      <c r="J7" s="146"/>
      <c r="K7" s="146" t="s">
        <v>395</v>
      </c>
    </row>
    <row r="8" spans="1:11" ht="18">
      <c r="A8" s="8">
        <v>7</v>
      </c>
      <c r="B8" s="6" t="s">
        <v>43</v>
      </c>
      <c r="C8" s="6" t="s">
        <v>47</v>
      </c>
      <c r="D8" s="7" t="s">
        <v>53</v>
      </c>
      <c r="E8" s="7" t="s">
        <v>59</v>
      </c>
      <c r="F8" s="6" t="s">
        <v>63</v>
      </c>
      <c r="G8" s="121">
        <v>41600</v>
      </c>
      <c r="H8" s="12" t="s">
        <v>65</v>
      </c>
      <c r="I8" s="150"/>
      <c r="J8" s="146"/>
      <c r="K8" s="146" t="s">
        <v>395</v>
      </c>
    </row>
    <row r="9" spans="1:11" ht="18">
      <c r="A9" s="8">
        <v>8</v>
      </c>
      <c r="B9" s="6" t="s">
        <v>66</v>
      </c>
      <c r="C9" s="6" t="s">
        <v>68</v>
      </c>
      <c r="D9" s="7" t="s">
        <v>69</v>
      </c>
      <c r="E9" s="7" t="s">
        <v>69</v>
      </c>
      <c r="F9" s="6" t="s">
        <v>72</v>
      </c>
      <c r="G9" s="121">
        <v>41534</v>
      </c>
      <c r="H9" s="12" t="s">
        <v>74</v>
      </c>
      <c r="I9" s="150"/>
      <c r="J9" s="146" t="s">
        <v>395</v>
      </c>
      <c r="K9" s="146" t="s">
        <v>395</v>
      </c>
    </row>
    <row r="10" spans="1:11" ht="18">
      <c r="A10" s="8">
        <v>9</v>
      </c>
      <c r="B10" s="6" t="s">
        <v>67</v>
      </c>
      <c r="C10" s="6" t="s">
        <v>47</v>
      </c>
      <c r="D10" s="7" t="s">
        <v>70</v>
      </c>
      <c r="E10" s="7" t="s">
        <v>71</v>
      </c>
      <c r="F10" s="6" t="s">
        <v>73</v>
      </c>
      <c r="G10" s="121">
        <v>41459</v>
      </c>
      <c r="H10" s="12" t="s">
        <v>74</v>
      </c>
      <c r="I10" s="150"/>
      <c r="J10" s="146" t="s">
        <v>395</v>
      </c>
      <c r="K10" s="146" t="s">
        <v>395</v>
      </c>
    </row>
    <row r="11" spans="1:11" ht="18">
      <c r="A11" s="8">
        <v>10</v>
      </c>
      <c r="B11" s="6" t="s">
        <v>76</v>
      </c>
      <c r="C11" s="6" t="s">
        <v>83</v>
      </c>
      <c r="D11" s="7" t="s">
        <v>86</v>
      </c>
      <c r="E11" s="7" t="s">
        <v>95</v>
      </c>
      <c r="F11" s="6" t="s">
        <v>104</v>
      </c>
      <c r="G11" s="121">
        <v>41411</v>
      </c>
      <c r="H11" s="12" t="s">
        <v>111</v>
      </c>
      <c r="I11" s="150"/>
      <c r="J11" s="146" t="s">
        <v>395</v>
      </c>
      <c r="K11" s="146" t="s">
        <v>395</v>
      </c>
    </row>
    <row r="12" spans="1:11" ht="18">
      <c r="A12" s="8">
        <v>11</v>
      </c>
      <c r="B12" s="6" t="s">
        <v>78</v>
      </c>
      <c r="C12" s="6" t="s">
        <v>47</v>
      </c>
      <c r="D12" s="7" t="s">
        <v>88</v>
      </c>
      <c r="E12" s="7" t="s">
        <v>97</v>
      </c>
      <c r="F12" s="6" t="s">
        <v>106</v>
      </c>
      <c r="G12" s="121">
        <v>40982</v>
      </c>
      <c r="H12" s="12" t="s">
        <v>111</v>
      </c>
      <c r="I12" s="150"/>
      <c r="J12" s="146" t="s">
        <v>395</v>
      </c>
      <c r="K12" s="146" t="s">
        <v>395</v>
      </c>
    </row>
    <row r="13" spans="1:11" ht="18">
      <c r="A13" s="8">
        <v>12</v>
      </c>
      <c r="B13" s="6" t="s">
        <v>79</v>
      </c>
      <c r="C13" s="6" t="s">
        <v>47</v>
      </c>
      <c r="D13" s="7" t="s">
        <v>89</v>
      </c>
      <c r="E13" s="7" t="s">
        <v>98</v>
      </c>
      <c r="F13" s="6" t="s">
        <v>107</v>
      </c>
      <c r="G13" s="121">
        <v>41250</v>
      </c>
      <c r="H13" s="12" t="s">
        <v>111</v>
      </c>
      <c r="I13" s="150"/>
      <c r="J13" s="146" t="s">
        <v>395</v>
      </c>
      <c r="K13" s="146" t="s">
        <v>395</v>
      </c>
    </row>
    <row r="14" spans="1:11" ht="18">
      <c r="A14" s="8">
        <v>13</v>
      </c>
      <c r="B14" s="6" t="s">
        <v>75</v>
      </c>
      <c r="C14" s="6" t="s">
        <v>83</v>
      </c>
      <c r="D14" s="7" t="s">
        <v>85</v>
      </c>
      <c r="E14" s="7" t="s">
        <v>94</v>
      </c>
      <c r="F14" s="6" t="s">
        <v>103</v>
      </c>
      <c r="G14" s="121">
        <v>41540</v>
      </c>
      <c r="H14" s="12" t="s">
        <v>111</v>
      </c>
      <c r="I14" s="150"/>
      <c r="J14" s="146" t="s">
        <v>395</v>
      </c>
      <c r="K14" s="146" t="s">
        <v>395</v>
      </c>
    </row>
    <row r="15" spans="1:11" ht="18">
      <c r="A15" s="8">
        <v>14</v>
      </c>
      <c r="B15" s="6" t="s">
        <v>77</v>
      </c>
      <c r="C15" s="6" t="s">
        <v>47</v>
      </c>
      <c r="D15" s="7" t="s">
        <v>87</v>
      </c>
      <c r="E15" s="7" t="s">
        <v>96</v>
      </c>
      <c r="F15" s="6" t="s">
        <v>105</v>
      </c>
      <c r="G15" s="121">
        <v>41355</v>
      </c>
      <c r="H15" s="12" t="s">
        <v>111</v>
      </c>
      <c r="I15" s="150"/>
      <c r="J15" s="146" t="s">
        <v>395</v>
      </c>
      <c r="K15" s="146" t="s">
        <v>395</v>
      </c>
    </row>
    <row r="16" spans="1:11" ht="18">
      <c r="A16" s="8">
        <v>15</v>
      </c>
      <c r="B16" s="6" t="s">
        <v>44</v>
      </c>
      <c r="C16" s="6" t="s">
        <v>48</v>
      </c>
      <c r="D16" s="7" t="s">
        <v>90</v>
      </c>
      <c r="E16" s="7" t="s">
        <v>99</v>
      </c>
      <c r="F16" s="6" t="s">
        <v>108</v>
      </c>
      <c r="G16" s="121">
        <v>40059</v>
      </c>
      <c r="H16" s="12" t="s">
        <v>111</v>
      </c>
      <c r="I16" s="150"/>
      <c r="J16" s="146" t="s">
        <v>395</v>
      </c>
      <c r="K16" s="146" t="s">
        <v>395</v>
      </c>
    </row>
    <row r="17" spans="1:11" ht="18">
      <c r="A17" s="8">
        <v>16</v>
      </c>
      <c r="B17" s="6" t="s">
        <v>80</v>
      </c>
      <c r="C17" s="6" t="s">
        <v>84</v>
      </c>
      <c r="D17" s="7" t="s">
        <v>91</v>
      </c>
      <c r="E17" s="7" t="s">
        <v>100</v>
      </c>
      <c r="F17" s="6" t="s">
        <v>109</v>
      </c>
      <c r="G17" s="121">
        <v>41563</v>
      </c>
      <c r="H17" s="12" t="s">
        <v>111</v>
      </c>
      <c r="I17" s="150"/>
      <c r="J17" s="146" t="s">
        <v>395</v>
      </c>
      <c r="K17" s="146" t="s">
        <v>395</v>
      </c>
    </row>
    <row r="18" spans="1:11" ht="18">
      <c r="A18" s="8">
        <v>17</v>
      </c>
      <c r="B18" s="6" t="s">
        <v>82</v>
      </c>
      <c r="C18" s="6" t="s">
        <v>84</v>
      </c>
      <c r="D18" s="7" t="s">
        <v>93</v>
      </c>
      <c r="E18" s="7" t="s">
        <v>102</v>
      </c>
      <c r="F18" s="6" t="s">
        <v>109</v>
      </c>
      <c r="G18" s="121">
        <v>41577</v>
      </c>
      <c r="H18" s="12" t="s">
        <v>111</v>
      </c>
      <c r="I18" s="150"/>
      <c r="J18" s="146"/>
      <c r="K18" s="146" t="s">
        <v>395</v>
      </c>
    </row>
    <row r="19" spans="1:11" ht="18">
      <c r="A19" s="8">
        <v>18</v>
      </c>
      <c r="B19" s="6" t="s">
        <v>81</v>
      </c>
      <c r="C19" s="6" t="s">
        <v>84</v>
      </c>
      <c r="D19" s="7" t="s">
        <v>92</v>
      </c>
      <c r="E19" s="7" t="s">
        <v>101</v>
      </c>
      <c r="F19" s="6" t="s">
        <v>110</v>
      </c>
      <c r="G19" s="121">
        <v>41563</v>
      </c>
      <c r="H19" s="12" t="s">
        <v>111</v>
      </c>
      <c r="I19" s="150"/>
      <c r="J19" s="146" t="s">
        <v>395</v>
      </c>
      <c r="K19" s="146" t="s">
        <v>395</v>
      </c>
    </row>
    <row r="20" spans="1:11" ht="18">
      <c r="A20" s="9">
        <v>19</v>
      </c>
      <c r="B20" s="10" t="s">
        <v>114</v>
      </c>
      <c r="C20" s="10" t="s">
        <v>84</v>
      </c>
      <c r="D20" s="11" t="s">
        <v>118</v>
      </c>
      <c r="E20" s="11" t="s">
        <v>122</v>
      </c>
      <c r="F20" s="10" t="s">
        <v>126</v>
      </c>
      <c r="G20" s="123">
        <v>41308</v>
      </c>
      <c r="H20" s="13" t="s">
        <v>127</v>
      </c>
      <c r="I20" s="151" t="s">
        <v>413</v>
      </c>
      <c r="J20" s="146" t="s">
        <v>395</v>
      </c>
      <c r="K20" s="146" t="s">
        <v>395</v>
      </c>
    </row>
    <row r="21" spans="1:11" ht="18">
      <c r="A21" s="9">
        <v>20</v>
      </c>
      <c r="B21" s="10" t="s">
        <v>112</v>
      </c>
      <c r="C21" s="10" t="s">
        <v>46</v>
      </c>
      <c r="D21" s="11" t="s">
        <v>116</v>
      </c>
      <c r="E21" s="11" t="s">
        <v>120</v>
      </c>
      <c r="F21" s="10" t="s">
        <v>124</v>
      </c>
      <c r="G21" s="123">
        <v>41350</v>
      </c>
      <c r="H21" s="13" t="s">
        <v>127</v>
      </c>
      <c r="I21" s="151" t="s">
        <v>397</v>
      </c>
      <c r="J21" s="146" t="s">
        <v>395</v>
      </c>
      <c r="K21" s="146" t="s">
        <v>395</v>
      </c>
    </row>
    <row r="22" spans="1:11" ht="18">
      <c r="A22" s="9">
        <v>22</v>
      </c>
      <c r="B22" s="107" t="s">
        <v>113</v>
      </c>
      <c r="C22" s="10" t="s">
        <v>46</v>
      </c>
      <c r="D22" s="108" t="s">
        <v>117</v>
      </c>
      <c r="E22" s="108" t="s">
        <v>121</v>
      </c>
      <c r="F22" s="10" t="s">
        <v>125</v>
      </c>
      <c r="G22" s="123">
        <v>40656</v>
      </c>
      <c r="H22" s="13" t="s">
        <v>127</v>
      </c>
      <c r="I22" s="151" t="s">
        <v>398</v>
      </c>
      <c r="J22" s="146" t="s">
        <v>395</v>
      </c>
      <c r="K22" s="146" t="s">
        <v>395</v>
      </c>
    </row>
    <row r="23" spans="1:11" ht="18">
      <c r="A23" s="9">
        <v>23</v>
      </c>
      <c r="B23" s="107" t="s">
        <v>115</v>
      </c>
      <c r="C23" s="107" t="s">
        <v>49</v>
      </c>
      <c r="D23" s="108" t="s">
        <v>119</v>
      </c>
      <c r="E23" s="108" t="s">
        <v>123</v>
      </c>
      <c r="F23" s="10" t="s">
        <v>62</v>
      </c>
      <c r="G23" s="123">
        <v>41021</v>
      </c>
      <c r="H23" s="13" t="s">
        <v>127</v>
      </c>
      <c r="I23" s="151" t="s">
        <v>417</v>
      </c>
      <c r="J23" s="146"/>
      <c r="K23" s="146" t="s">
        <v>395</v>
      </c>
    </row>
    <row r="24" spans="1:11" ht="18">
      <c r="A24" s="9">
        <v>24</v>
      </c>
      <c r="B24" s="10" t="s">
        <v>128</v>
      </c>
      <c r="C24" s="10" t="s">
        <v>48</v>
      </c>
      <c r="D24" s="11" t="s">
        <v>131</v>
      </c>
      <c r="E24" s="11" t="s">
        <v>134</v>
      </c>
      <c r="F24" s="10" t="s">
        <v>137</v>
      </c>
      <c r="G24" s="123">
        <v>41083</v>
      </c>
      <c r="H24" s="13" t="s">
        <v>140</v>
      </c>
      <c r="I24" s="151" t="s">
        <v>425</v>
      </c>
      <c r="J24" s="146" t="s">
        <v>395</v>
      </c>
      <c r="K24" s="146" t="s">
        <v>395</v>
      </c>
    </row>
    <row r="25" spans="1:11" ht="18">
      <c r="A25" s="9">
        <v>25</v>
      </c>
      <c r="B25" s="10" t="s">
        <v>129</v>
      </c>
      <c r="C25" s="10" t="s">
        <v>48</v>
      </c>
      <c r="D25" s="11" t="s">
        <v>132</v>
      </c>
      <c r="E25" s="11" t="s">
        <v>135</v>
      </c>
      <c r="F25" s="10" t="s">
        <v>138</v>
      </c>
      <c r="G25" s="123">
        <v>41345</v>
      </c>
      <c r="H25" s="13" t="s">
        <v>140</v>
      </c>
      <c r="I25" s="151" t="s">
        <v>425</v>
      </c>
      <c r="J25" s="146" t="s">
        <v>395</v>
      </c>
      <c r="K25" s="146" t="s">
        <v>395</v>
      </c>
    </row>
    <row r="26" spans="1:11" ht="18">
      <c r="A26" s="9">
        <v>26</v>
      </c>
      <c r="B26" s="10" t="s">
        <v>130</v>
      </c>
      <c r="C26" s="107" t="s">
        <v>48</v>
      </c>
      <c r="D26" s="11" t="s">
        <v>133</v>
      </c>
      <c r="E26" s="11" t="s">
        <v>136</v>
      </c>
      <c r="F26" s="10" t="s">
        <v>139</v>
      </c>
      <c r="G26" s="123">
        <v>41083</v>
      </c>
      <c r="H26" s="13" t="s">
        <v>140</v>
      </c>
      <c r="I26" s="151" t="s">
        <v>425</v>
      </c>
      <c r="J26" s="146" t="s">
        <v>395</v>
      </c>
      <c r="K26" s="146" t="s">
        <v>395</v>
      </c>
    </row>
    <row r="27" spans="1:11" ht="18">
      <c r="A27" s="9">
        <v>27</v>
      </c>
      <c r="B27" s="10" t="s">
        <v>141</v>
      </c>
      <c r="C27" s="107" t="s">
        <v>83</v>
      </c>
      <c r="D27" s="11" t="s">
        <v>149</v>
      </c>
      <c r="E27" s="11" t="s">
        <v>155</v>
      </c>
      <c r="F27" s="10" t="s">
        <v>161</v>
      </c>
      <c r="G27" s="123">
        <v>40330</v>
      </c>
      <c r="H27" s="13" t="s">
        <v>166</v>
      </c>
      <c r="I27" s="151" t="s">
        <v>400</v>
      </c>
      <c r="J27" s="146" t="s">
        <v>395</v>
      </c>
      <c r="K27" s="146" t="s">
        <v>395</v>
      </c>
    </row>
    <row r="28" spans="1:11" ht="18">
      <c r="A28" s="9">
        <v>28</v>
      </c>
      <c r="B28" s="10" t="s">
        <v>142</v>
      </c>
      <c r="C28" s="107" t="s">
        <v>46</v>
      </c>
      <c r="D28" s="11" t="s">
        <v>52</v>
      </c>
      <c r="E28" s="11" t="s">
        <v>156</v>
      </c>
      <c r="F28" s="10" t="s">
        <v>109</v>
      </c>
      <c r="G28" s="123">
        <v>41563</v>
      </c>
      <c r="H28" s="13" t="s">
        <v>166</v>
      </c>
      <c r="I28" s="151" t="s">
        <v>401</v>
      </c>
      <c r="J28" s="146" t="s">
        <v>395</v>
      </c>
      <c r="K28" s="146" t="s">
        <v>395</v>
      </c>
    </row>
    <row r="29" spans="1:11" ht="18">
      <c r="A29" s="9">
        <v>29</v>
      </c>
      <c r="B29" s="10" t="s">
        <v>143</v>
      </c>
      <c r="C29" s="107" t="s">
        <v>46</v>
      </c>
      <c r="D29" s="11" t="s">
        <v>150</v>
      </c>
      <c r="E29" s="11" t="s">
        <v>150</v>
      </c>
      <c r="F29" s="10" t="s">
        <v>162</v>
      </c>
      <c r="G29" s="123">
        <v>39279</v>
      </c>
      <c r="H29" s="13" t="s">
        <v>166</v>
      </c>
      <c r="I29" s="151" t="s">
        <v>398</v>
      </c>
      <c r="J29" s="146" t="s">
        <v>395</v>
      </c>
      <c r="K29" s="146" t="s">
        <v>395</v>
      </c>
    </row>
    <row r="30" spans="1:11" ht="18">
      <c r="A30" s="9">
        <v>30</v>
      </c>
      <c r="B30" s="10" t="s">
        <v>144</v>
      </c>
      <c r="C30" s="107" t="s">
        <v>148</v>
      </c>
      <c r="D30" s="11" t="s">
        <v>151</v>
      </c>
      <c r="E30" s="11" t="s">
        <v>157</v>
      </c>
      <c r="F30" s="10" t="s">
        <v>107</v>
      </c>
      <c r="G30" s="123">
        <v>41471</v>
      </c>
      <c r="H30" s="13" t="s">
        <v>166</v>
      </c>
      <c r="I30" s="151" t="s">
        <v>402</v>
      </c>
      <c r="J30" s="146" t="s">
        <v>395</v>
      </c>
      <c r="K30" s="146" t="s">
        <v>395</v>
      </c>
    </row>
    <row r="31" spans="1:11" ht="18">
      <c r="A31" s="9">
        <v>31</v>
      </c>
      <c r="B31" s="10" t="s">
        <v>147</v>
      </c>
      <c r="C31" s="10" t="s">
        <v>84</v>
      </c>
      <c r="D31" s="11" t="s">
        <v>154</v>
      </c>
      <c r="E31" s="11" t="s">
        <v>160</v>
      </c>
      <c r="F31" s="10" t="s">
        <v>165</v>
      </c>
      <c r="G31" s="123">
        <v>40711</v>
      </c>
      <c r="H31" s="13" t="s">
        <v>166</v>
      </c>
      <c r="I31" s="151" t="s">
        <v>403</v>
      </c>
      <c r="J31" s="146" t="s">
        <v>395</v>
      </c>
      <c r="K31" s="146" t="s">
        <v>395</v>
      </c>
    </row>
    <row r="32" spans="1:11" ht="18.75" customHeight="1">
      <c r="A32" s="9">
        <v>32</v>
      </c>
      <c r="B32" s="10" t="s">
        <v>145</v>
      </c>
      <c r="C32" s="10" t="s">
        <v>148</v>
      </c>
      <c r="D32" s="11" t="s">
        <v>152</v>
      </c>
      <c r="E32" s="11" t="s">
        <v>158</v>
      </c>
      <c r="F32" s="10" t="s">
        <v>163</v>
      </c>
      <c r="G32" s="123">
        <v>41464</v>
      </c>
      <c r="H32" s="13" t="s">
        <v>166</v>
      </c>
      <c r="I32" s="151" t="s">
        <v>404</v>
      </c>
      <c r="J32" s="146" t="s">
        <v>395</v>
      </c>
      <c r="K32" s="146" t="s">
        <v>395</v>
      </c>
    </row>
    <row r="33" spans="1:11" ht="18">
      <c r="A33" s="9">
        <v>33</v>
      </c>
      <c r="B33" s="10" t="s">
        <v>146</v>
      </c>
      <c r="C33" s="10" t="s">
        <v>47</v>
      </c>
      <c r="D33" s="11" t="s">
        <v>153</v>
      </c>
      <c r="E33" s="11" t="s">
        <v>159</v>
      </c>
      <c r="F33" s="10" t="s">
        <v>164</v>
      </c>
      <c r="G33" s="123">
        <v>40438</v>
      </c>
      <c r="H33" s="13" t="s">
        <v>166</v>
      </c>
      <c r="I33" s="151" t="s">
        <v>405</v>
      </c>
      <c r="J33" s="146" t="s">
        <v>395</v>
      </c>
      <c r="K33" s="146" t="s">
        <v>395</v>
      </c>
    </row>
    <row r="34" spans="1:11" ht="18">
      <c r="A34" s="9">
        <v>17</v>
      </c>
      <c r="B34" s="10" t="s">
        <v>82</v>
      </c>
      <c r="C34" s="10" t="s">
        <v>84</v>
      </c>
      <c r="D34" s="11" t="s">
        <v>93</v>
      </c>
      <c r="E34" s="11" t="s">
        <v>102</v>
      </c>
      <c r="F34" s="10" t="s">
        <v>109</v>
      </c>
      <c r="G34" s="123">
        <v>41577</v>
      </c>
      <c r="H34" s="13" t="s">
        <v>166</v>
      </c>
      <c r="I34" s="151" t="s">
        <v>418</v>
      </c>
      <c r="J34" s="146"/>
      <c r="K34" s="146" t="s">
        <v>395</v>
      </c>
    </row>
    <row r="35" spans="1:11" ht="18">
      <c r="A35" s="9">
        <v>18</v>
      </c>
      <c r="B35" s="10" t="s">
        <v>81</v>
      </c>
      <c r="C35" s="10" t="s">
        <v>84</v>
      </c>
      <c r="D35" s="11" t="s">
        <v>92</v>
      </c>
      <c r="E35" s="11" t="s">
        <v>101</v>
      </c>
      <c r="F35" s="10" t="s">
        <v>110</v>
      </c>
      <c r="G35" s="123">
        <v>41563</v>
      </c>
      <c r="H35" s="13" t="s">
        <v>166</v>
      </c>
      <c r="I35" s="151" t="s">
        <v>418</v>
      </c>
      <c r="J35" s="146"/>
      <c r="K35" s="146" t="s">
        <v>395</v>
      </c>
    </row>
    <row r="36" spans="1:11" ht="18">
      <c r="A36" s="109">
        <v>34</v>
      </c>
      <c r="B36" s="110" t="s">
        <v>167</v>
      </c>
      <c r="C36" s="110" t="s">
        <v>46</v>
      </c>
      <c r="D36" s="111" t="s">
        <v>173</v>
      </c>
      <c r="E36" s="111" t="s">
        <v>177</v>
      </c>
      <c r="F36" s="110" t="s">
        <v>180</v>
      </c>
      <c r="G36" s="124">
        <v>39712</v>
      </c>
      <c r="H36" s="112" t="s">
        <v>181</v>
      </c>
      <c r="I36" s="152" t="s">
        <v>397</v>
      </c>
      <c r="J36" s="146" t="s">
        <v>395</v>
      </c>
      <c r="K36" s="146" t="s">
        <v>395</v>
      </c>
    </row>
    <row r="37" spans="1:11" ht="18">
      <c r="A37" s="109">
        <v>35</v>
      </c>
      <c r="B37" s="110" t="s">
        <v>112</v>
      </c>
      <c r="C37" s="110" t="s">
        <v>46</v>
      </c>
      <c r="D37" s="111" t="s">
        <v>172</v>
      </c>
      <c r="E37" s="111" t="s">
        <v>176</v>
      </c>
      <c r="F37" s="110" t="s">
        <v>124</v>
      </c>
      <c r="G37" s="124">
        <v>39873</v>
      </c>
      <c r="H37" s="112" t="s">
        <v>181</v>
      </c>
      <c r="I37" s="152" t="s">
        <v>397</v>
      </c>
      <c r="J37" s="146" t="s">
        <v>395</v>
      </c>
      <c r="K37" s="146" t="s">
        <v>395</v>
      </c>
    </row>
    <row r="38" spans="1:11" ht="18">
      <c r="A38" s="109">
        <v>37</v>
      </c>
      <c r="B38" s="110" t="s">
        <v>168</v>
      </c>
      <c r="C38" s="110" t="s">
        <v>170</v>
      </c>
      <c r="D38" s="111" t="s">
        <v>174</v>
      </c>
      <c r="E38" s="111" t="s">
        <v>178</v>
      </c>
      <c r="F38" s="110" t="s">
        <v>162</v>
      </c>
      <c r="G38" s="124">
        <v>41340</v>
      </c>
      <c r="H38" s="112" t="s">
        <v>181</v>
      </c>
      <c r="I38" s="152" t="s">
        <v>397</v>
      </c>
      <c r="J38" s="146"/>
      <c r="K38" s="146" t="s">
        <v>395</v>
      </c>
    </row>
    <row r="39" spans="1:11" ht="18">
      <c r="A39" s="109">
        <v>38</v>
      </c>
      <c r="B39" s="110" t="s">
        <v>169</v>
      </c>
      <c r="C39" s="110" t="s">
        <v>171</v>
      </c>
      <c r="D39" s="111" t="s">
        <v>175</v>
      </c>
      <c r="E39" s="111" t="s">
        <v>179</v>
      </c>
      <c r="F39" s="110" t="s">
        <v>62</v>
      </c>
      <c r="G39" s="124">
        <v>40180</v>
      </c>
      <c r="H39" s="112" t="s">
        <v>181</v>
      </c>
      <c r="I39" s="152" t="s">
        <v>418</v>
      </c>
      <c r="J39" s="146" t="s">
        <v>395</v>
      </c>
      <c r="K39" s="146" t="s">
        <v>395</v>
      </c>
    </row>
    <row r="40" spans="1:11" ht="18">
      <c r="A40" s="109">
        <v>21</v>
      </c>
      <c r="B40" s="110" t="s">
        <v>426</v>
      </c>
      <c r="C40" s="110" t="s">
        <v>49</v>
      </c>
      <c r="D40" s="161" t="s">
        <v>427</v>
      </c>
      <c r="E40" s="161" t="s">
        <v>428</v>
      </c>
      <c r="F40" s="110" t="s">
        <v>429</v>
      </c>
      <c r="G40" s="124">
        <v>40978</v>
      </c>
      <c r="H40" s="112" t="s">
        <v>181</v>
      </c>
      <c r="I40" s="152" t="s">
        <v>417</v>
      </c>
      <c r="J40"/>
      <c r="K40"/>
    </row>
    <row r="41" spans="1:11" ht="18">
      <c r="A41" s="109">
        <v>39</v>
      </c>
      <c r="B41" s="110" t="s">
        <v>182</v>
      </c>
      <c r="C41" s="110" t="s">
        <v>83</v>
      </c>
      <c r="D41" s="111" t="s">
        <v>184</v>
      </c>
      <c r="E41" s="111" t="s">
        <v>186</v>
      </c>
      <c r="F41" s="110" t="s">
        <v>187</v>
      </c>
      <c r="G41" s="124">
        <v>40791</v>
      </c>
      <c r="H41" s="112" t="s">
        <v>188</v>
      </c>
      <c r="I41" s="152" t="s">
        <v>400</v>
      </c>
      <c r="J41" s="146" t="s">
        <v>395</v>
      </c>
      <c r="K41" s="146" t="s">
        <v>395</v>
      </c>
    </row>
    <row r="42" spans="1:11" ht="18">
      <c r="A42" s="109">
        <v>40</v>
      </c>
      <c r="B42" s="110" t="s">
        <v>183</v>
      </c>
      <c r="C42" s="110" t="s">
        <v>46</v>
      </c>
      <c r="D42" s="111" t="s">
        <v>185</v>
      </c>
      <c r="E42" s="111" t="s">
        <v>185</v>
      </c>
      <c r="F42" s="110" t="s">
        <v>162</v>
      </c>
      <c r="G42" s="124">
        <v>39363</v>
      </c>
      <c r="H42" s="112" t="s">
        <v>188</v>
      </c>
      <c r="I42" s="152" t="s">
        <v>401</v>
      </c>
      <c r="J42" s="146" t="s">
        <v>395</v>
      </c>
      <c r="K42" s="146" t="s">
        <v>395</v>
      </c>
    </row>
    <row r="43" spans="1:11" ht="18">
      <c r="A43" s="109">
        <v>41</v>
      </c>
      <c r="B43" s="110" t="s">
        <v>190</v>
      </c>
      <c r="C43" s="110" t="s">
        <v>83</v>
      </c>
      <c r="D43" s="111" t="s">
        <v>199</v>
      </c>
      <c r="E43" s="111" t="s">
        <v>199</v>
      </c>
      <c r="F43" s="110" t="s">
        <v>110</v>
      </c>
      <c r="G43" s="124">
        <v>40933</v>
      </c>
      <c r="H43" s="112" t="s">
        <v>221</v>
      </c>
      <c r="I43" s="152" t="s">
        <v>407</v>
      </c>
      <c r="J43" s="146" t="s">
        <v>395</v>
      </c>
      <c r="K43" s="146" t="s">
        <v>395</v>
      </c>
    </row>
    <row r="44" spans="1:11" ht="18">
      <c r="A44" s="109">
        <v>42</v>
      </c>
      <c r="B44" s="110" t="s">
        <v>191</v>
      </c>
      <c r="C44" s="110" t="s">
        <v>83</v>
      </c>
      <c r="D44" s="111" t="s">
        <v>200</v>
      </c>
      <c r="E44" s="111" t="s">
        <v>209</v>
      </c>
      <c r="F44" s="110" t="s">
        <v>161</v>
      </c>
      <c r="G44" s="124">
        <v>41120</v>
      </c>
      <c r="H44" s="112" t="s">
        <v>221</v>
      </c>
      <c r="I44" s="152" t="s">
        <v>407</v>
      </c>
      <c r="J44" s="146" t="s">
        <v>395</v>
      </c>
      <c r="K44" s="146" t="s">
        <v>395</v>
      </c>
    </row>
    <row r="45" spans="1:11" ht="18">
      <c r="A45" s="109">
        <v>43</v>
      </c>
      <c r="B45" s="110" t="s">
        <v>194</v>
      </c>
      <c r="C45" s="110" t="s">
        <v>47</v>
      </c>
      <c r="D45" s="111" t="s">
        <v>204</v>
      </c>
      <c r="E45" s="111" t="s">
        <v>213</v>
      </c>
      <c r="F45" s="110" t="s">
        <v>218</v>
      </c>
      <c r="G45" s="124">
        <v>39309</v>
      </c>
      <c r="H45" s="112" t="s">
        <v>221</v>
      </c>
      <c r="I45" s="152" t="s">
        <v>408</v>
      </c>
      <c r="J45" s="146" t="s">
        <v>395</v>
      </c>
      <c r="K45" s="146" t="s">
        <v>395</v>
      </c>
    </row>
    <row r="46" spans="1:11" ht="18">
      <c r="A46" s="109">
        <v>44</v>
      </c>
      <c r="B46" s="110" t="s">
        <v>192</v>
      </c>
      <c r="C46" s="110" t="s">
        <v>83</v>
      </c>
      <c r="D46" s="111" t="s">
        <v>201</v>
      </c>
      <c r="E46" s="111" t="s">
        <v>210</v>
      </c>
      <c r="F46" s="110" t="s">
        <v>103</v>
      </c>
      <c r="G46" s="124">
        <v>40171</v>
      </c>
      <c r="H46" s="112" t="s">
        <v>221</v>
      </c>
      <c r="I46" s="152" t="s">
        <v>400</v>
      </c>
      <c r="J46" s="146" t="s">
        <v>395</v>
      </c>
      <c r="K46" s="146" t="s">
        <v>395</v>
      </c>
    </row>
    <row r="47" spans="1:11" ht="18">
      <c r="A47" s="109">
        <v>45</v>
      </c>
      <c r="B47" s="110" t="s">
        <v>196</v>
      </c>
      <c r="C47" s="110" t="s">
        <v>49</v>
      </c>
      <c r="D47" s="111" t="s">
        <v>206</v>
      </c>
      <c r="E47" s="111" t="s">
        <v>215</v>
      </c>
      <c r="F47" s="110" t="s">
        <v>107</v>
      </c>
      <c r="G47" s="124">
        <v>41415</v>
      </c>
      <c r="H47" s="112" t="s">
        <v>221</v>
      </c>
      <c r="I47" s="152" t="s">
        <v>417</v>
      </c>
      <c r="J47" s="146"/>
      <c r="K47" s="146" t="s">
        <v>395</v>
      </c>
    </row>
    <row r="48" spans="1:11" ht="18">
      <c r="A48" s="109">
        <v>46</v>
      </c>
      <c r="B48" s="110" t="s">
        <v>113</v>
      </c>
      <c r="C48" s="110" t="s">
        <v>46</v>
      </c>
      <c r="D48" s="111" t="s">
        <v>202</v>
      </c>
      <c r="E48" s="111" t="s">
        <v>211</v>
      </c>
      <c r="F48" s="110" t="s">
        <v>217</v>
      </c>
      <c r="G48" s="124">
        <v>40313</v>
      </c>
      <c r="H48" s="112" t="s">
        <v>221</v>
      </c>
      <c r="I48" s="152" t="s">
        <v>398</v>
      </c>
      <c r="J48" s="146" t="s">
        <v>395</v>
      </c>
      <c r="K48" s="146" t="s">
        <v>395</v>
      </c>
    </row>
    <row r="49" spans="1:11" ht="18">
      <c r="A49" s="109">
        <v>47</v>
      </c>
      <c r="B49" s="110" t="s">
        <v>193</v>
      </c>
      <c r="C49" s="110" t="s">
        <v>47</v>
      </c>
      <c r="D49" s="111" t="s">
        <v>203</v>
      </c>
      <c r="E49" s="111" t="s">
        <v>212</v>
      </c>
      <c r="F49" s="110" t="s">
        <v>108</v>
      </c>
      <c r="G49" s="124">
        <v>41326</v>
      </c>
      <c r="H49" s="112" t="s">
        <v>221</v>
      </c>
      <c r="I49" s="152" t="s">
        <v>405</v>
      </c>
      <c r="J49" s="146" t="s">
        <v>395</v>
      </c>
      <c r="K49" s="146" t="s">
        <v>395</v>
      </c>
    </row>
    <row r="50" spans="1:11" ht="18">
      <c r="A50" s="109">
        <v>48</v>
      </c>
      <c r="B50" s="110" t="s">
        <v>189</v>
      </c>
      <c r="C50" s="110" t="s">
        <v>83</v>
      </c>
      <c r="D50" s="111" t="s">
        <v>198</v>
      </c>
      <c r="E50" s="111" t="s">
        <v>208</v>
      </c>
      <c r="F50" s="110" t="s">
        <v>163</v>
      </c>
      <c r="G50" s="124">
        <v>41202</v>
      </c>
      <c r="H50" s="112" t="s">
        <v>221</v>
      </c>
      <c r="I50" s="152" t="s">
        <v>407</v>
      </c>
      <c r="J50" s="146" t="s">
        <v>395</v>
      </c>
      <c r="K50" s="146" t="s">
        <v>395</v>
      </c>
    </row>
    <row r="51" spans="1:11" ht="18">
      <c r="A51" s="109">
        <v>50</v>
      </c>
      <c r="B51" s="110" t="s">
        <v>195</v>
      </c>
      <c r="C51" s="110" t="s">
        <v>48</v>
      </c>
      <c r="D51" s="111" t="s">
        <v>205</v>
      </c>
      <c r="E51" s="111" t="s">
        <v>214</v>
      </c>
      <c r="F51" s="110" t="s">
        <v>219</v>
      </c>
      <c r="G51" s="124">
        <v>40795</v>
      </c>
      <c r="H51" s="112" t="s">
        <v>221</v>
      </c>
      <c r="I51" s="152" t="s">
        <v>398</v>
      </c>
      <c r="J51" s="146" t="s">
        <v>395</v>
      </c>
      <c r="K51" s="146" t="s">
        <v>395</v>
      </c>
    </row>
    <row r="52" spans="1:11" ht="18">
      <c r="A52" s="109">
        <v>51</v>
      </c>
      <c r="B52" s="110" t="s">
        <v>197</v>
      </c>
      <c r="C52" s="110" t="s">
        <v>171</v>
      </c>
      <c r="D52" s="111" t="s">
        <v>207</v>
      </c>
      <c r="E52" s="111" t="s">
        <v>216</v>
      </c>
      <c r="F52" s="110" t="s">
        <v>220</v>
      </c>
      <c r="G52" s="124">
        <v>40993</v>
      </c>
      <c r="H52" s="112" t="s">
        <v>221</v>
      </c>
      <c r="I52" s="152" t="s">
        <v>409</v>
      </c>
      <c r="J52" s="146" t="s">
        <v>395</v>
      </c>
      <c r="K52" s="146" t="s">
        <v>395</v>
      </c>
    </row>
    <row r="53" spans="1:11" ht="18">
      <c r="A53" s="86">
        <v>52</v>
      </c>
      <c r="B53" s="87" t="s">
        <v>142</v>
      </c>
      <c r="C53" s="87" t="s">
        <v>46</v>
      </c>
      <c r="D53" s="88" t="s">
        <v>239</v>
      </c>
      <c r="E53" s="88" t="s">
        <v>239</v>
      </c>
      <c r="F53" s="87" t="s">
        <v>162</v>
      </c>
      <c r="G53" s="125">
        <v>39742</v>
      </c>
      <c r="H53" s="89" t="s">
        <v>291</v>
      </c>
      <c r="I53" s="153" t="s">
        <v>401</v>
      </c>
      <c r="J53" s="146" t="s">
        <v>395</v>
      </c>
      <c r="K53" s="146" t="s">
        <v>395</v>
      </c>
    </row>
    <row r="54" spans="1:11" ht="18">
      <c r="A54" s="86">
        <v>53</v>
      </c>
      <c r="B54" s="87" t="s">
        <v>232</v>
      </c>
      <c r="C54" s="87" t="s">
        <v>84</v>
      </c>
      <c r="D54" s="88" t="s">
        <v>250</v>
      </c>
      <c r="E54" s="88" t="s">
        <v>270</v>
      </c>
      <c r="F54" s="87" t="s">
        <v>284</v>
      </c>
      <c r="G54" s="125">
        <v>40695</v>
      </c>
      <c r="H54" s="89" t="s">
        <v>291</v>
      </c>
      <c r="I54" s="153" t="s">
        <v>410</v>
      </c>
      <c r="J54" s="146" t="s">
        <v>395</v>
      </c>
      <c r="K54" s="146" t="s">
        <v>395</v>
      </c>
    </row>
    <row r="55" spans="1:11" ht="18">
      <c r="A55" s="86">
        <v>54</v>
      </c>
      <c r="B55" s="87" t="s">
        <v>225</v>
      </c>
      <c r="C55" s="87" t="s">
        <v>68</v>
      </c>
      <c r="D55" s="88" t="s">
        <v>242</v>
      </c>
      <c r="E55" s="88" t="s">
        <v>262</v>
      </c>
      <c r="F55" s="87" t="s">
        <v>280</v>
      </c>
      <c r="G55" s="125">
        <v>40932</v>
      </c>
      <c r="H55" s="89" t="s">
        <v>291</v>
      </c>
      <c r="I55" s="153" t="s">
        <v>402</v>
      </c>
      <c r="J55" s="146"/>
      <c r="K55" s="146" t="s">
        <v>395</v>
      </c>
    </row>
    <row r="56" spans="1:11" ht="18">
      <c r="A56" s="86">
        <v>55</v>
      </c>
      <c r="B56" s="87" t="s">
        <v>231</v>
      </c>
      <c r="C56" s="87" t="s">
        <v>47</v>
      </c>
      <c r="D56" s="88" t="s">
        <v>248</v>
      </c>
      <c r="E56" s="88" t="s">
        <v>268</v>
      </c>
      <c r="F56" s="87" t="s">
        <v>283</v>
      </c>
      <c r="G56" s="125">
        <v>38847</v>
      </c>
      <c r="H56" s="89" t="s">
        <v>291</v>
      </c>
      <c r="I56" s="153" t="s">
        <v>411</v>
      </c>
      <c r="J56" s="146" t="s">
        <v>395</v>
      </c>
      <c r="K56" s="146" t="s">
        <v>395</v>
      </c>
    </row>
    <row r="57" spans="1:11" ht="18">
      <c r="A57" s="86">
        <v>56</v>
      </c>
      <c r="B57" s="87" t="s">
        <v>226</v>
      </c>
      <c r="C57" s="87" t="s">
        <v>236</v>
      </c>
      <c r="D57" s="88" t="s">
        <v>243</v>
      </c>
      <c r="E57" s="88" t="s">
        <v>263</v>
      </c>
      <c r="F57" s="87" t="s">
        <v>281</v>
      </c>
      <c r="G57" s="125">
        <v>41270</v>
      </c>
      <c r="H57" s="89" t="s">
        <v>291</v>
      </c>
      <c r="I57" s="153" t="s">
        <v>412</v>
      </c>
      <c r="J57" s="146" t="s">
        <v>395</v>
      </c>
      <c r="K57" s="146" t="s">
        <v>395</v>
      </c>
    </row>
    <row r="58" spans="1:11" ht="18">
      <c r="A58" s="86">
        <v>57</v>
      </c>
      <c r="B58" s="87" t="s">
        <v>392</v>
      </c>
      <c r="C58" s="87" t="s">
        <v>83</v>
      </c>
      <c r="D58" s="88" t="s">
        <v>389</v>
      </c>
      <c r="E58" s="88" t="s">
        <v>390</v>
      </c>
      <c r="F58" s="87" t="s">
        <v>391</v>
      </c>
      <c r="G58" s="125"/>
      <c r="H58" s="89" t="s">
        <v>291</v>
      </c>
      <c r="I58" s="153" t="s">
        <v>400</v>
      </c>
      <c r="J58" s="146" t="s">
        <v>395</v>
      </c>
      <c r="K58" s="146" t="s">
        <v>395</v>
      </c>
    </row>
    <row r="59" spans="1:11" ht="18">
      <c r="A59" s="86">
        <v>58</v>
      </c>
      <c r="B59" s="87" t="s">
        <v>80</v>
      </c>
      <c r="C59" s="87" t="s">
        <v>84</v>
      </c>
      <c r="D59" s="88" t="s">
        <v>253</v>
      </c>
      <c r="E59" s="88" t="s">
        <v>253</v>
      </c>
      <c r="F59" s="87" t="s">
        <v>287</v>
      </c>
      <c r="G59" s="125">
        <v>39751</v>
      </c>
      <c r="H59" s="89" t="s">
        <v>291</v>
      </c>
      <c r="I59" s="153" t="s">
        <v>413</v>
      </c>
      <c r="J59" s="146" t="s">
        <v>395</v>
      </c>
      <c r="K59" s="146" t="s">
        <v>395</v>
      </c>
    </row>
    <row r="60" spans="1:11" ht="18">
      <c r="A60" s="86">
        <v>59</v>
      </c>
      <c r="B60" s="87" t="s">
        <v>227</v>
      </c>
      <c r="C60" s="87" t="s">
        <v>148</v>
      </c>
      <c r="D60" s="88" t="s">
        <v>244</v>
      </c>
      <c r="E60" s="88" t="s">
        <v>264</v>
      </c>
      <c r="F60" s="87" t="s">
        <v>282</v>
      </c>
      <c r="G60" s="125">
        <v>40933</v>
      </c>
      <c r="H60" s="89" t="s">
        <v>291</v>
      </c>
      <c r="I60" s="153" t="s">
        <v>404</v>
      </c>
      <c r="J60" s="146" t="s">
        <v>395</v>
      </c>
      <c r="K60" s="146" t="s">
        <v>395</v>
      </c>
    </row>
    <row r="61" spans="1:11" ht="18">
      <c r="A61" s="86">
        <v>60</v>
      </c>
      <c r="B61" s="87" t="s">
        <v>233</v>
      </c>
      <c r="C61" s="87" t="s">
        <v>84</v>
      </c>
      <c r="D61" s="88" t="s">
        <v>254</v>
      </c>
      <c r="E61" s="88" t="s">
        <v>273</v>
      </c>
      <c r="F61" s="87" t="s">
        <v>288</v>
      </c>
      <c r="G61" s="125">
        <v>40335</v>
      </c>
      <c r="H61" s="89" t="s">
        <v>291</v>
      </c>
      <c r="I61" s="153" t="s">
        <v>410</v>
      </c>
      <c r="J61" s="146" t="s">
        <v>395</v>
      </c>
      <c r="K61" s="146" t="s">
        <v>395</v>
      </c>
    </row>
    <row r="62" spans="1:11" ht="18">
      <c r="A62" s="86">
        <v>61</v>
      </c>
      <c r="B62" s="87" t="s">
        <v>228</v>
      </c>
      <c r="C62" s="87" t="s">
        <v>47</v>
      </c>
      <c r="D62" s="88" t="s">
        <v>245</v>
      </c>
      <c r="E62" s="88" t="s">
        <v>265</v>
      </c>
      <c r="F62" s="87" t="s">
        <v>283</v>
      </c>
      <c r="G62" s="125">
        <v>39880</v>
      </c>
      <c r="H62" s="89" t="s">
        <v>291</v>
      </c>
      <c r="I62" s="153" t="s">
        <v>411</v>
      </c>
      <c r="J62" s="146" t="s">
        <v>395</v>
      </c>
      <c r="K62" s="146" t="s">
        <v>395</v>
      </c>
    </row>
    <row r="63" spans="1:11" ht="18">
      <c r="A63" s="86">
        <v>62</v>
      </c>
      <c r="B63" s="87" t="s">
        <v>224</v>
      </c>
      <c r="C63" s="87" t="s">
        <v>46</v>
      </c>
      <c r="D63" s="88" t="s">
        <v>240</v>
      </c>
      <c r="E63" s="88" t="s">
        <v>260</v>
      </c>
      <c r="F63" s="87" t="s">
        <v>125</v>
      </c>
      <c r="G63" s="125">
        <v>40284</v>
      </c>
      <c r="H63" s="89" t="s">
        <v>291</v>
      </c>
      <c r="I63" s="153" t="s">
        <v>401</v>
      </c>
      <c r="J63" s="146" t="s">
        <v>395</v>
      </c>
      <c r="K63" s="146" t="s">
        <v>395</v>
      </c>
    </row>
    <row r="64" spans="1:11" ht="18">
      <c r="A64" s="86">
        <v>63</v>
      </c>
      <c r="B64" s="87" t="s">
        <v>230</v>
      </c>
      <c r="C64" s="87" t="s">
        <v>47</v>
      </c>
      <c r="D64" s="88" t="s">
        <v>247</v>
      </c>
      <c r="E64" s="88" t="s">
        <v>267</v>
      </c>
      <c r="F64" s="87" t="s">
        <v>285</v>
      </c>
      <c r="G64" s="125">
        <v>39851</v>
      </c>
      <c r="H64" s="89" t="s">
        <v>291</v>
      </c>
      <c r="I64" s="153" t="s">
        <v>414</v>
      </c>
      <c r="J64" s="146" t="s">
        <v>395</v>
      </c>
      <c r="K64" s="146" t="s">
        <v>395</v>
      </c>
    </row>
    <row r="65" spans="1:11" ht="18">
      <c r="A65" s="86">
        <v>64</v>
      </c>
      <c r="B65" s="87" t="s">
        <v>232</v>
      </c>
      <c r="C65" s="87" t="s">
        <v>84</v>
      </c>
      <c r="D65" s="88" t="s">
        <v>251</v>
      </c>
      <c r="E65" s="88" t="s">
        <v>271</v>
      </c>
      <c r="F65" s="87" t="s">
        <v>286</v>
      </c>
      <c r="G65" s="125">
        <v>40335</v>
      </c>
      <c r="H65" s="89" t="s">
        <v>291</v>
      </c>
      <c r="I65" s="153" t="s">
        <v>413</v>
      </c>
      <c r="J65" s="146" t="s">
        <v>395</v>
      </c>
      <c r="K65" s="146" t="s">
        <v>395</v>
      </c>
    </row>
    <row r="66" spans="1:11" ht="18">
      <c r="A66" s="86">
        <v>65</v>
      </c>
      <c r="B66" s="87" t="s">
        <v>130</v>
      </c>
      <c r="C66" s="87" t="s">
        <v>48</v>
      </c>
      <c r="D66" s="88" t="s">
        <v>249</v>
      </c>
      <c r="E66" s="88" t="s">
        <v>269</v>
      </c>
      <c r="F66" s="87" t="s">
        <v>139</v>
      </c>
      <c r="G66" s="125">
        <v>38844</v>
      </c>
      <c r="H66" s="89" t="s">
        <v>291</v>
      </c>
      <c r="I66" s="153" t="s">
        <v>399</v>
      </c>
      <c r="J66" s="146" t="s">
        <v>395</v>
      </c>
      <c r="K66" s="146" t="s">
        <v>395</v>
      </c>
    </row>
    <row r="67" spans="1:11" ht="18">
      <c r="A67" s="86">
        <v>66</v>
      </c>
      <c r="B67" s="87" t="s">
        <v>66</v>
      </c>
      <c r="C67" s="87" t="s">
        <v>68</v>
      </c>
      <c r="D67" s="88" t="s">
        <v>241</v>
      </c>
      <c r="E67" s="88" t="s">
        <v>261</v>
      </c>
      <c r="F67" s="87" t="s">
        <v>279</v>
      </c>
      <c r="G67" s="125">
        <v>40194</v>
      </c>
      <c r="H67" s="89" t="s">
        <v>291</v>
      </c>
      <c r="I67" s="153" t="s">
        <v>402</v>
      </c>
      <c r="J67" s="146" t="s">
        <v>395</v>
      </c>
      <c r="K67" s="146" t="s">
        <v>395</v>
      </c>
    </row>
    <row r="68" spans="1:11" ht="18">
      <c r="A68" s="86">
        <v>67</v>
      </c>
      <c r="B68" s="87" t="s">
        <v>223</v>
      </c>
      <c r="C68" s="87" t="s">
        <v>83</v>
      </c>
      <c r="D68" s="88" t="s">
        <v>238</v>
      </c>
      <c r="E68" s="88" t="s">
        <v>259</v>
      </c>
      <c r="F68" s="87" t="s">
        <v>278</v>
      </c>
      <c r="G68" s="125">
        <v>40433</v>
      </c>
      <c r="H68" s="89" t="s">
        <v>291</v>
      </c>
      <c r="I68" s="153" t="s">
        <v>407</v>
      </c>
      <c r="J68" s="146" t="s">
        <v>395</v>
      </c>
      <c r="K68" s="146" t="s">
        <v>395</v>
      </c>
    </row>
    <row r="69" spans="1:11" ht="18">
      <c r="A69" s="86">
        <v>68</v>
      </c>
      <c r="B69" s="87" t="s">
        <v>229</v>
      </c>
      <c r="C69" s="87" t="s">
        <v>47</v>
      </c>
      <c r="D69" s="88" t="s">
        <v>246</v>
      </c>
      <c r="E69" s="88" t="s">
        <v>266</v>
      </c>
      <c r="F69" s="87" t="s">
        <v>284</v>
      </c>
      <c r="G69" s="125">
        <v>40983</v>
      </c>
      <c r="H69" s="89" t="s">
        <v>291</v>
      </c>
      <c r="I69" s="153" t="s">
        <v>406</v>
      </c>
      <c r="J69" s="146" t="s">
        <v>395</v>
      </c>
      <c r="K69" s="146" t="s">
        <v>395</v>
      </c>
    </row>
    <row r="70" spans="1:11" ht="18">
      <c r="A70" s="86">
        <v>69</v>
      </c>
      <c r="B70" s="87" t="s">
        <v>222</v>
      </c>
      <c r="C70" s="87" t="s">
        <v>47</v>
      </c>
      <c r="D70" s="88" t="s">
        <v>55</v>
      </c>
      <c r="E70" s="88" t="s">
        <v>258</v>
      </c>
      <c r="F70" s="87" t="s">
        <v>277</v>
      </c>
      <c r="G70" s="125">
        <v>41411</v>
      </c>
      <c r="H70" s="89" t="s">
        <v>291</v>
      </c>
      <c r="I70" s="153" t="s">
        <v>405</v>
      </c>
      <c r="J70" s="146" t="s">
        <v>395</v>
      </c>
      <c r="K70" s="146" t="s">
        <v>395</v>
      </c>
    </row>
    <row r="71" spans="1:11" ht="18">
      <c r="A71" s="86">
        <v>70</v>
      </c>
      <c r="B71" s="87" t="s">
        <v>115</v>
      </c>
      <c r="C71" s="87" t="s">
        <v>49</v>
      </c>
      <c r="D71" s="88" t="s">
        <v>255</v>
      </c>
      <c r="E71" s="88" t="s">
        <v>274</v>
      </c>
      <c r="F71" s="87" t="s">
        <v>62</v>
      </c>
      <c r="G71" s="125">
        <v>39782</v>
      </c>
      <c r="H71" s="89" t="s">
        <v>291</v>
      </c>
      <c r="I71" s="153" t="s">
        <v>417</v>
      </c>
      <c r="J71" s="146"/>
      <c r="K71" s="146" t="s">
        <v>395</v>
      </c>
    </row>
    <row r="72" spans="1:11" ht="18">
      <c r="A72" s="86">
        <v>72</v>
      </c>
      <c r="B72" s="87" t="s">
        <v>234</v>
      </c>
      <c r="C72" s="87" t="s">
        <v>237</v>
      </c>
      <c r="D72" s="88" t="s">
        <v>256</v>
      </c>
      <c r="E72" s="88" t="s">
        <v>275</v>
      </c>
      <c r="F72" s="87" t="s">
        <v>289</v>
      </c>
      <c r="G72" s="125">
        <v>41109</v>
      </c>
      <c r="H72" s="89" t="s">
        <v>291</v>
      </c>
      <c r="I72" s="153" t="s">
        <v>412</v>
      </c>
      <c r="J72" s="146" t="s">
        <v>395</v>
      </c>
      <c r="K72" s="146" t="s">
        <v>395</v>
      </c>
    </row>
    <row r="73" spans="1:11" ht="18">
      <c r="A73" s="86">
        <v>73</v>
      </c>
      <c r="B73" s="87" t="s">
        <v>235</v>
      </c>
      <c r="C73" s="87" t="s">
        <v>84</v>
      </c>
      <c r="D73" s="88" t="s">
        <v>257</v>
      </c>
      <c r="E73" s="88" t="s">
        <v>276</v>
      </c>
      <c r="F73" s="87" t="s">
        <v>290</v>
      </c>
      <c r="G73" s="125">
        <v>42215</v>
      </c>
      <c r="H73" s="89" t="s">
        <v>291</v>
      </c>
      <c r="I73" s="153" t="s">
        <v>410</v>
      </c>
      <c r="J73" s="146" t="s">
        <v>395</v>
      </c>
      <c r="K73" s="146" t="s">
        <v>395</v>
      </c>
    </row>
    <row r="74" spans="1:11" ht="18">
      <c r="A74" s="86">
        <v>74</v>
      </c>
      <c r="B74" s="87" t="s">
        <v>232</v>
      </c>
      <c r="C74" s="87" t="s">
        <v>84</v>
      </c>
      <c r="D74" s="88" t="s">
        <v>252</v>
      </c>
      <c r="E74" s="88" t="s">
        <v>272</v>
      </c>
      <c r="F74" s="87" t="s">
        <v>286</v>
      </c>
      <c r="G74" s="125">
        <v>41011</v>
      </c>
      <c r="H74" s="89" t="s">
        <v>291</v>
      </c>
      <c r="I74" s="153" t="s">
        <v>403</v>
      </c>
      <c r="J74" s="146" t="s">
        <v>395</v>
      </c>
      <c r="K74" s="146" t="s">
        <v>395</v>
      </c>
    </row>
    <row r="75" spans="1:11" ht="18">
      <c r="A75" s="86">
        <v>76</v>
      </c>
      <c r="B75" s="87" t="s">
        <v>295</v>
      </c>
      <c r="C75" s="87" t="s">
        <v>84</v>
      </c>
      <c r="D75" s="88" t="s">
        <v>239</v>
      </c>
      <c r="E75" s="88" t="s">
        <v>308</v>
      </c>
      <c r="F75" s="87" t="s">
        <v>311</v>
      </c>
      <c r="G75" s="125">
        <v>38953</v>
      </c>
      <c r="H75" s="89" t="s">
        <v>312</v>
      </c>
      <c r="I75" s="153" t="s">
        <v>413</v>
      </c>
      <c r="J75" s="146" t="s">
        <v>395</v>
      </c>
      <c r="K75" s="146" t="s">
        <v>395</v>
      </c>
    </row>
    <row r="76" spans="1:11" ht="18">
      <c r="A76" s="86">
        <v>77</v>
      </c>
      <c r="B76" s="87" t="s">
        <v>292</v>
      </c>
      <c r="C76" s="87" t="s">
        <v>47</v>
      </c>
      <c r="D76" s="88" t="s">
        <v>297</v>
      </c>
      <c r="E76" s="88" t="s">
        <v>303</v>
      </c>
      <c r="F76" s="87" t="s">
        <v>284</v>
      </c>
      <c r="G76" s="125">
        <v>40094</v>
      </c>
      <c r="H76" s="89" t="s">
        <v>312</v>
      </c>
      <c r="I76" s="153" t="s">
        <v>414</v>
      </c>
      <c r="J76" s="146" t="s">
        <v>395</v>
      </c>
      <c r="K76" s="146" t="s">
        <v>395</v>
      </c>
    </row>
    <row r="77" spans="1:11" ht="18">
      <c r="A77" s="86">
        <v>78</v>
      </c>
      <c r="B77" s="87" t="s">
        <v>294</v>
      </c>
      <c r="C77" s="87" t="s">
        <v>84</v>
      </c>
      <c r="D77" s="88" t="s">
        <v>301</v>
      </c>
      <c r="E77" s="88" t="s">
        <v>307</v>
      </c>
      <c r="F77" s="87" t="s">
        <v>162</v>
      </c>
      <c r="G77" s="125">
        <v>40552</v>
      </c>
      <c r="H77" s="89" t="s">
        <v>312</v>
      </c>
      <c r="I77" s="153" t="s">
        <v>403</v>
      </c>
      <c r="J77" s="146" t="s">
        <v>395</v>
      </c>
      <c r="K77" s="146" t="s">
        <v>395</v>
      </c>
    </row>
    <row r="78" spans="1:11" ht="18">
      <c r="A78" s="86">
        <v>79</v>
      </c>
      <c r="B78" s="87" t="s">
        <v>296</v>
      </c>
      <c r="C78" s="87" t="s">
        <v>237</v>
      </c>
      <c r="D78" s="88" t="s">
        <v>302</v>
      </c>
      <c r="E78" s="88" t="s">
        <v>309</v>
      </c>
      <c r="F78" s="87" t="s">
        <v>139</v>
      </c>
      <c r="G78" s="125">
        <v>41397</v>
      </c>
      <c r="H78" s="89" t="s">
        <v>312</v>
      </c>
      <c r="I78" s="153" t="s">
        <v>412</v>
      </c>
      <c r="J78" s="146" t="s">
        <v>395</v>
      </c>
      <c r="K78" s="146" t="s">
        <v>395</v>
      </c>
    </row>
    <row r="79" spans="1:11" ht="18">
      <c r="A79" s="86">
        <v>80</v>
      </c>
      <c r="B79" s="87" t="s">
        <v>129</v>
      </c>
      <c r="C79" s="87" t="s">
        <v>48</v>
      </c>
      <c r="D79" s="88" t="s">
        <v>300</v>
      </c>
      <c r="E79" s="88" t="s">
        <v>306</v>
      </c>
      <c r="F79" s="87" t="s">
        <v>138</v>
      </c>
      <c r="G79" s="125">
        <v>40129</v>
      </c>
      <c r="H79" s="89" t="s">
        <v>312</v>
      </c>
      <c r="I79" s="153" t="s">
        <v>399</v>
      </c>
      <c r="J79" s="146" t="s">
        <v>395</v>
      </c>
      <c r="K79" s="146" t="s">
        <v>395</v>
      </c>
    </row>
    <row r="80" spans="1:11" ht="18">
      <c r="A80" s="86">
        <v>81</v>
      </c>
      <c r="B80" s="87" t="s">
        <v>293</v>
      </c>
      <c r="C80" s="87" t="s">
        <v>48</v>
      </c>
      <c r="D80" s="88" t="s">
        <v>299</v>
      </c>
      <c r="E80" s="88" t="s">
        <v>305</v>
      </c>
      <c r="F80" s="87" t="s">
        <v>310</v>
      </c>
      <c r="G80" s="125">
        <v>40128</v>
      </c>
      <c r="H80" s="89" t="s">
        <v>312</v>
      </c>
      <c r="I80" s="153" t="s">
        <v>399</v>
      </c>
      <c r="J80" s="146" t="s">
        <v>395</v>
      </c>
      <c r="K80" s="146" t="s">
        <v>395</v>
      </c>
    </row>
    <row r="81" spans="1:11" ht="18">
      <c r="A81" s="86">
        <v>82</v>
      </c>
      <c r="B81" s="87" t="s">
        <v>231</v>
      </c>
      <c r="C81" s="87" t="s">
        <v>47</v>
      </c>
      <c r="D81" s="88" t="s">
        <v>298</v>
      </c>
      <c r="E81" s="88" t="s">
        <v>304</v>
      </c>
      <c r="F81" s="87" t="s">
        <v>283</v>
      </c>
      <c r="G81" s="125">
        <v>39605</v>
      </c>
      <c r="H81" s="89" t="s">
        <v>312</v>
      </c>
      <c r="I81" s="153" t="s">
        <v>414</v>
      </c>
      <c r="J81" s="146" t="s">
        <v>395</v>
      </c>
      <c r="K81" s="146" t="s">
        <v>395</v>
      </c>
    </row>
    <row r="82" spans="1:11" ht="18">
      <c r="A82" s="86">
        <v>84</v>
      </c>
      <c r="B82" s="87" t="s">
        <v>314</v>
      </c>
      <c r="C82" s="87" t="s">
        <v>148</v>
      </c>
      <c r="D82" s="88" t="s">
        <v>332</v>
      </c>
      <c r="E82" s="88" t="s">
        <v>353</v>
      </c>
      <c r="F82" s="87" t="s">
        <v>372</v>
      </c>
      <c r="G82" s="125">
        <v>38364</v>
      </c>
      <c r="H82" s="89" t="s">
        <v>385</v>
      </c>
      <c r="I82" s="153" t="s">
        <v>404</v>
      </c>
      <c r="J82" s="146" t="s">
        <v>395</v>
      </c>
      <c r="K82" s="146" t="s">
        <v>395</v>
      </c>
    </row>
    <row r="83" spans="1:11" ht="18">
      <c r="A83" s="86">
        <v>85</v>
      </c>
      <c r="B83" s="87" t="s">
        <v>315</v>
      </c>
      <c r="C83" s="87" t="s">
        <v>47</v>
      </c>
      <c r="D83" s="88" t="s">
        <v>333</v>
      </c>
      <c r="E83" s="88" t="s">
        <v>354</v>
      </c>
      <c r="F83" s="87" t="s">
        <v>373</v>
      </c>
      <c r="G83" s="125">
        <v>40035</v>
      </c>
      <c r="H83" s="89" t="s">
        <v>385</v>
      </c>
      <c r="I83" s="153" t="s">
        <v>411</v>
      </c>
      <c r="J83" s="146" t="s">
        <v>395</v>
      </c>
      <c r="K83" s="146" t="s">
        <v>395</v>
      </c>
    </row>
    <row r="84" spans="1:11" ht="18">
      <c r="A84" s="86">
        <v>86</v>
      </c>
      <c r="B84" s="87" t="s">
        <v>323</v>
      </c>
      <c r="C84" s="87" t="s">
        <v>328</v>
      </c>
      <c r="D84" s="88" t="s">
        <v>344</v>
      </c>
      <c r="E84" s="88" t="s">
        <v>366</v>
      </c>
      <c r="F84" s="87" t="s">
        <v>382</v>
      </c>
      <c r="G84" s="125">
        <v>40641</v>
      </c>
      <c r="H84" s="130" t="s">
        <v>385</v>
      </c>
      <c r="I84" s="154" t="s">
        <v>415</v>
      </c>
      <c r="J84" s="146" t="s">
        <v>395</v>
      </c>
      <c r="K84" s="146" t="s">
        <v>395</v>
      </c>
    </row>
    <row r="85" spans="1:11" ht="18">
      <c r="A85" s="86">
        <v>87</v>
      </c>
      <c r="B85" s="87" t="s">
        <v>295</v>
      </c>
      <c r="C85" s="87" t="s">
        <v>84</v>
      </c>
      <c r="D85" s="88" t="s">
        <v>340</v>
      </c>
      <c r="E85" s="88" t="s">
        <v>361</v>
      </c>
      <c r="F85" s="87" t="s">
        <v>109</v>
      </c>
      <c r="G85" s="125">
        <v>40987</v>
      </c>
      <c r="H85" s="130" t="s">
        <v>385</v>
      </c>
      <c r="I85" s="154" t="s">
        <v>416</v>
      </c>
      <c r="J85" s="146" t="s">
        <v>395</v>
      </c>
      <c r="K85" s="146" t="s">
        <v>395</v>
      </c>
    </row>
    <row r="86" spans="1:11" ht="18">
      <c r="A86" s="86">
        <v>88</v>
      </c>
      <c r="B86" s="87" t="s">
        <v>317</v>
      </c>
      <c r="C86" s="87" t="s">
        <v>47</v>
      </c>
      <c r="D86" s="88" t="s">
        <v>336</v>
      </c>
      <c r="E86" s="88" t="s">
        <v>357</v>
      </c>
      <c r="F86" s="87" t="s">
        <v>375</v>
      </c>
      <c r="G86" s="125">
        <v>41251</v>
      </c>
      <c r="H86" s="130" t="s">
        <v>385</v>
      </c>
      <c r="I86" s="154" t="s">
        <v>414</v>
      </c>
      <c r="J86" s="146" t="s">
        <v>395</v>
      </c>
      <c r="K86" s="146" t="s">
        <v>395</v>
      </c>
    </row>
    <row r="87" spans="1:11" s="131" customFormat="1" ht="18">
      <c r="A87" s="86">
        <v>89</v>
      </c>
      <c r="B87" s="128" t="s">
        <v>325</v>
      </c>
      <c r="C87" s="128" t="s">
        <v>329</v>
      </c>
      <c r="D87" s="129" t="s">
        <v>349</v>
      </c>
      <c r="E87" s="129" t="s">
        <v>349</v>
      </c>
      <c r="F87" s="128" t="s">
        <v>162</v>
      </c>
      <c r="G87" s="132" t="s">
        <v>386</v>
      </c>
      <c r="H87" s="130" t="s">
        <v>385</v>
      </c>
      <c r="I87" s="154" t="s">
        <v>409</v>
      </c>
      <c r="J87" s="146" t="s">
        <v>395</v>
      </c>
      <c r="K87" s="146" t="s">
        <v>395</v>
      </c>
    </row>
    <row r="88" spans="1:11" ht="18">
      <c r="A88" s="86">
        <v>90</v>
      </c>
      <c r="B88" s="87" t="s">
        <v>324</v>
      </c>
      <c r="C88" s="87" t="s">
        <v>328</v>
      </c>
      <c r="D88" s="88" t="s">
        <v>346</v>
      </c>
      <c r="E88" s="88" t="s">
        <v>346</v>
      </c>
      <c r="F88" s="87" t="s">
        <v>162</v>
      </c>
      <c r="G88" s="125">
        <v>39988</v>
      </c>
      <c r="H88" s="89" t="s">
        <v>385</v>
      </c>
      <c r="I88" s="153" t="s">
        <v>415</v>
      </c>
      <c r="J88" s="146" t="s">
        <v>395</v>
      </c>
      <c r="K88" s="146" t="s">
        <v>395</v>
      </c>
    </row>
    <row r="89" spans="1:11" ht="18">
      <c r="A89" s="86">
        <v>92</v>
      </c>
      <c r="B89" s="87" t="s">
        <v>318</v>
      </c>
      <c r="C89" s="87" t="s">
        <v>48</v>
      </c>
      <c r="D89" s="88" t="s">
        <v>337</v>
      </c>
      <c r="E89" s="88" t="s">
        <v>358</v>
      </c>
      <c r="F89" s="87" t="s">
        <v>376</v>
      </c>
      <c r="G89" s="125">
        <v>39946</v>
      </c>
      <c r="H89" s="130" t="s">
        <v>385</v>
      </c>
      <c r="I89" s="154" t="s">
        <v>399</v>
      </c>
      <c r="J89" s="146" t="s">
        <v>395</v>
      </c>
      <c r="K89" s="146" t="s">
        <v>395</v>
      </c>
    </row>
    <row r="90" spans="1:11" ht="18">
      <c r="A90" s="86">
        <v>93</v>
      </c>
      <c r="B90" s="87" t="s">
        <v>313</v>
      </c>
      <c r="C90" s="87" t="s">
        <v>83</v>
      </c>
      <c r="D90" s="88" t="s">
        <v>331</v>
      </c>
      <c r="E90" s="88" t="s">
        <v>352</v>
      </c>
      <c r="F90" s="87" t="s">
        <v>371</v>
      </c>
      <c r="G90" s="125">
        <v>41078</v>
      </c>
      <c r="H90" s="89" t="s">
        <v>385</v>
      </c>
      <c r="I90" s="153" t="s">
        <v>402</v>
      </c>
      <c r="J90" s="146" t="s">
        <v>395</v>
      </c>
      <c r="K90" s="146" t="s">
        <v>395</v>
      </c>
    </row>
    <row r="91" spans="1:11" ht="18">
      <c r="A91" s="86">
        <v>94</v>
      </c>
      <c r="B91" s="87" t="s">
        <v>319</v>
      </c>
      <c r="C91" s="87" t="s">
        <v>84</v>
      </c>
      <c r="D91" s="88" t="s">
        <v>338</v>
      </c>
      <c r="E91" s="88" t="s">
        <v>359</v>
      </c>
      <c r="F91" s="87" t="s">
        <v>377</v>
      </c>
      <c r="G91" s="125">
        <v>40047</v>
      </c>
      <c r="H91" s="130" t="s">
        <v>385</v>
      </c>
      <c r="I91" s="154" t="s">
        <v>416</v>
      </c>
      <c r="J91" s="146" t="s">
        <v>395</v>
      </c>
      <c r="K91" s="146" t="s">
        <v>395</v>
      </c>
    </row>
    <row r="92" spans="1:11" ht="18">
      <c r="A92" s="86">
        <v>95</v>
      </c>
      <c r="B92" s="87" t="s">
        <v>82</v>
      </c>
      <c r="C92" s="87" t="s">
        <v>84</v>
      </c>
      <c r="D92" s="88" t="s">
        <v>339</v>
      </c>
      <c r="E92" s="88" t="s">
        <v>360</v>
      </c>
      <c r="F92" s="87" t="s">
        <v>378</v>
      </c>
      <c r="G92" s="125">
        <v>40101</v>
      </c>
      <c r="H92" s="130" t="s">
        <v>385</v>
      </c>
      <c r="I92" s="154" t="s">
        <v>416</v>
      </c>
      <c r="J92" s="146"/>
      <c r="K92" s="146" t="s">
        <v>395</v>
      </c>
    </row>
    <row r="93" spans="1:11" ht="18">
      <c r="A93" s="86">
        <v>96</v>
      </c>
      <c r="B93" s="87" t="s">
        <v>228</v>
      </c>
      <c r="C93" s="87" t="s">
        <v>47</v>
      </c>
      <c r="D93" s="88" t="s">
        <v>334</v>
      </c>
      <c r="E93" s="88" t="s">
        <v>355</v>
      </c>
      <c r="F93" s="87" t="s">
        <v>109</v>
      </c>
      <c r="G93" s="125">
        <v>39499</v>
      </c>
      <c r="H93" s="130" t="s">
        <v>385</v>
      </c>
      <c r="I93" s="154" t="s">
        <v>411</v>
      </c>
      <c r="J93" s="146" t="s">
        <v>395</v>
      </c>
      <c r="K93" s="146" t="s">
        <v>395</v>
      </c>
    </row>
    <row r="94" spans="1:11" ht="18">
      <c r="A94" s="86">
        <v>97</v>
      </c>
      <c r="B94" s="87" t="s">
        <v>325</v>
      </c>
      <c r="C94" s="87" t="s">
        <v>330</v>
      </c>
      <c r="D94" s="88" t="s">
        <v>350</v>
      </c>
      <c r="E94" s="88" t="s">
        <v>369</v>
      </c>
      <c r="F94" s="87" t="s">
        <v>383</v>
      </c>
      <c r="G94" s="125">
        <v>40289</v>
      </c>
      <c r="H94" s="89" t="s">
        <v>385</v>
      </c>
      <c r="I94" s="153" t="s">
        <v>409</v>
      </c>
      <c r="J94" s="146" t="s">
        <v>395</v>
      </c>
      <c r="K94" s="146" t="s">
        <v>395</v>
      </c>
    </row>
    <row r="95" spans="1:11" ht="18">
      <c r="A95" s="86">
        <v>98</v>
      </c>
      <c r="B95" s="87" t="s">
        <v>320</v>
      </c>
      <c r="C95" s="87" t="s">
        <v>84</v>
      </c>
      <c r="D95" s="88" t="s">
        <v>342</v>
      </c>
      <c r="E95" s="88" t="s">
        <v>363</v>
      </c>
      <c r="F95" s="87" t="s">
        <v>379</v>
      </c>
      <c r="G95" s="125">
        <v>40651</v>
      </c>
      <c r="H95" s="130" t="s">
        <v>385</v>
      </c>
      <c r="I95" s="154" t="s">
        <v>416</v>
      </c>
      <c r="J95" s="146" t="s">
        <v>395</v>
      </c>
      <c r="K95" s="146" t="s">
        <v>395</v>
      </c>
    </row>
    <row r="96" spans="1:11" ht="18">
      <c r="A96" s="86">
        <v>99</v>
      </c>
      <c r="B96" s="87" t="s">
        <v>321</v>
      </c>
      <c r="C96" s="87" t="s">
        <v>84</v>
      </c>
      <c r="D96" s="88" t="s">
        <v>55</v>
      </c>
      <c r="E96" s="88" t="s">
        <v>364</v>
      </c>
      <c r="F96" s="87" t="s">
        <v>380</v>
      </c>
      <c r="G96" s="125">
        <v>39833</v>
      </c>
      <c r="H96" s="130" t="s">
        <v>385</v>
      </c>
      <c r="I96" s="154" t="s">
        <v>403</v>
      </c>
      <c r="J96" s="146" t="s">
        <v>395</v>
      </c>
      <c r="K96" s="146" t="s">
        <v>395</v>
      </c>
    </row>
    <row r="97" spans="1:11" ht="18">
      <c r="A97" s="86">
        <v>100</v>
      </c>
      <c r="B97" s="87" t="s">
        <v>322</v>
      </c>
      <c r="C97" s="87" t="s">
        <v>327</v>
      </c>
      <c r="D97" s="88" t="s">
        <v>343</v>
      </c>
      <c r="E97" s="88" t="s">
        <v>365</v>
      </c>
      <c r="F97" s="87" t="s">
        <v>381</v>
      </c>
      <c r="G97" s="125">
        <v>40248</v>
      </c>
      <c r="H97" s="130" t="s">
        <v>385</v>
      </c>
      <c r="I97" s="154" t="s">
        <v>418</v>
      </c>
      <c r="J97" s="146"/>
      <c r="K97" s="146" t="s">
        <v>395</v>
      </c>
    </row>
    <row r="98" spans="1:11" ht="18">
      <c r="A98" s="86">
        <v>101</v>
      </c>
      <c r="B98" s="87" t="s">
        <v>323</v>
      </c>
      <c r="C98" s="87" t="s">
        <v>328</v>
      </c>
      <c r="D98" s="88" t="s">
        <v>345</v>
      </c>
      <c r="E98" s="88" t="s">
        <v>367</v>
      </c>
      <c r="F98" s="87" t="s">
        <v>162</v>
      </c>
      <c r="G98" s="125">
        <v>38913</v>
      </c>
      <c r="H98" s="130" t="s">
        <v>385</v>
      </c>
      <c r="I98" s="154" t="s">
        <v>415</v>
      </c>
      <c r="J98" s="146" t="s">
        <v>395</v>
      </c>
      <c r="K98" s="146" t="s">
        <v>395</v>
      </c>
    </row>
    <row r="99" spans="1:11" ht="18">
      <c r="A99" s="86">
        <v>102</v>
      </c>
      <c r="B99" s="87" t="s">
        <v>316</v>
      </c>
      <c r="C99" s="87" t="s">
        <v>47</v>
      </c>
      <c r="D99" s="88" t="s">
        <v>335</v>
      </c>
      <c r="E99" s="88" t="s">
        <v>356</v>
      </c>
      <c r="F99" s="87" t="s">
        <v>374</v>
      </c>
      <c r="G99" s="125">
        <v>41411</v>
      </c>
      <c r="H99" s="130" t="s">
        <v>385</v>
      </c>
      <c r="I99" s="154" t="s">
        <v>405</v>
      </c>
      <c r="J99" s="146" t="s">
        <v>395</v>
      </c>
      <c r="K99" s="146" t="s">
        <v>395</v>
      </c>
    </row>
    <row r="100" spans="1:11" s="131" customFormat="1" ht="18">
      <c r="A100" s="86">
        <v>103</v>
      </c>
      <c r="B100" s="128" t="s">
        <v>324</v>
      </c>
      <c r="C100" s="128" t="s">
        <v>328</v>
      </c>
      <c r="D100" s="129" t="s">
        <v>347</v>
      </c>
      <c r="E100" s="129" t="s">
        <v>347</v>
      </c>
      <c r="F100" s="128" t="s">
        <v>162</v>
      </c>
      <c r="G100" s="132" t="s">
        <v>387</v>
      </c>
      <c r="H100" s="130" t="s">
        <v>385</v>
      </c>
      <c r="I100" s="154" t="s">
        <v>415</v>
      </c>
      <c r="J100" s="146" t="s">
        <v>395</v>
      </c>
      <c r="K100" s="146" t="s">
        <v>395</v>
      </c>
    </row>
    <row r="101" spans="1:11" ht="18">
      <c r="A101" s="86">
        <v>104</v>
      </c>
      <c r="B101" s="87" t="s">
        <v>295</v>
      </c>
      <c r="C101" s="87" t="s">
        <v>84</v>
      </c>
      <c r="D101" s="88" t="s">
        <v>341</v>
      </c>
      <c r="E101" s="88" t="s">
        <v>362</v>
      </c>
      <c r="F101" s="87" t="s">
        <v>109</v>
      </c>
      <c r="G101" s="125">
        <v>39793</v>
      </c>
      <c r="H101" s="130" t="s">
        <v>385</v>
      </c>
      <c r="I101" s="154" t="s">
        <v>410</v>
      </c>
      <c r="J101" s="146" t="s">
        <v>395</v>
      </c>
      <c r="K101" s="146" t="s">
        <v>395</v>
      </c>
    </row>
    <row r="102" spans="1:11" s="131" customFormat="1" ht="18">
      <c r="A102" s="86">
        <v>105</v>
      </c>
      <c r="B102" s="128" t="s">
        <v>197</v>
      </c>
      <c r="C102" s="128" t="s">
        <v>171</v>
      </c>
      <c r="D102" s="129" t="s">
        <v>348</v>
      </c>
      <c r="E102" s="129" t="s">
        <v>368</v>
      </c>
      <c r="F102" s="128" t="s">
        <v>220</v>
      </c>
      <c r="G102" s="132" t="s">
        <v>388</v>
      </c>
      <c r="H102" s="130" t="s">
        <v>385</v>
      </c>
      <c r="I102" s="154" t="s">
        <v>409</v>
      </c>
      <c r="J102" s="146" t="s">
        <v>395</v>
      </c>
      <c r="K102" s="146" t="s">
        <v>395</v>
      </c>
    </row>
    <row r="103" spans="1:11" ht="18">
      <c r="A103" s="86">
        <v>106</v>
      </c>
      <c r="B103" s="87" t="s">
        <v>326</v>
      </c>
      <c r="C103" s="87" t="s">
        <v>237</v>
      </c>
      <c r="D103" s="88" t="s">
        <v>351</v>
      </c>
      <c r="E103" s="88" t="s">
        <v>370</v>
      </c>
      <c r="F103" s="87" t="s">
        <v>384</v>
      </c>
      <c r="G103" s="125">
        <v>40289</v>
      </c>
      <c r="H103" s="89" t="s">
        <v>385</v>
      </c>
      <c r="I103" s="153" t="s">
        <v>412</v>
      </c>
      <c r="J103" s="146" t="s">
        <v>395</v>
      </c>
      <c r="K103" s="146" t="s">
        <v>395</v>
      </c>
    </row>
  </sheetData>
  <sheetProtection/>
  <mergeCells count="1">
    <mergeCell ref="A1:H1"/>
  </mergeCells>
  <printOptions/>
  <pageMargins left="0.25" right="0.25" top="0.75" bottom="0.75" header="0.3" footer="0.3"/>
  <pageSetup fitToHeight="3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29"/>
  <sheetViews>
    <sheetView zoomScale="85" zoomScaleNormal="85" zoomScalePageLayoutView="0" workbookViewId="0" topLeftCell="A1">
      <selection activeCell="E16" sqref="E16"/>
    </sheetView>
  </sheetViews>
  <sheetFormatPr defaultColWidth="9.140625" defaultRowHeight="15"/>
  <cols>
    <col min="1" max="1" width="5.140625" style="0" customWidth="1"/>
    <col min="2" max="2" width="21.8515625" style="0" customWidth="1"/>
    <col min="3" max="3" width="11.8515625" style="0" customWidth="1"/>
    <col min="4" max="6" width="7.7109375" style="0" customWidth="1"/>
    <col min="7" max="9" width="8.57421875" style="0" customWidth="1"/>
    <col min="10" max="10" width="6.8515625" style="0" customWidth="1"/>
    <col min="11" max="13" width="7.7109375" style="0" customWidth="1"/>
    <col min="14" max="16" width="8.57421875" style="0" customWidth="1"/>
    <col min="17" max="17" width="6.8515625" style="0" customWidth="1"/>
    <col min="20" max="20" width="11.00390625" style="0" customWidth="1"/>
  </cols>
  <sheetData>
    <row r="2" spans="1:8" ht="26.25">
      <c r="A2" s="15"/>
      <c r="B2" s="18" t="s">
        <v>31</v>
      </c>
      <c r="C2" s="19"/>
      <c r="D2" s="25" t="s">
        <v>420</v>
      </c>
      <c r="H2" s="78" t="s">
        <v>40</v>
      </c>
    </row>
    <row r="3" spans="1:4" ht="15">
      <c r="A3" s="15"/>
      <c r="B3" s="19" t="s">
        <v>2</v>
      </c>
      <c r="C3" s="19"/>
      <c r="D3" s="20"/>
    </row>
    <row r="4" spans="1:12" ht="15.75">
      <c r="A4" s="16"/>
      <c r="B4" s="21"/>
      <c r="C4" s="22"/>
      <c r="D4" s="159" t="s">
        <v>32</v>
      </c>
      <c r="E4" s="70"/>
      <c r="K4" s="159" t="s">
        <v>32</v>
      </c>
      <c r="L4" s="70"/>
    </row>
    <row r="5" spans="1:17" ht="15.75" thickBot="1">
      <c r="A5" s="16"/>
      <c r="B5" s="23"/>
      <c r="C5" s="22"/>
      <c r="E5" s="24" t="s">
        <v>3</v>
      </c>
      <c r="F5" s="48">
        <v>130</v>
      </c>
      <c r="G5" s="35" t="s">
        <v>4</v>
      </c>
      <c r="H5" s="34" t="s">
        <v>5</v>
      </c>
      <c r="I5" s="49">
        <f>F5/G6</f>
        <v>3.0232558139534884</v>
      </c>
      <c r="J5" s="41" t="s">
        <v>6</v>
      </c>
      <c r="L5" s="39" t="s">
        <v>3</v>
      </c>
      <c r="M5" s="48">
        <v>124</v>
      </c>
      <c r="N5" s="40" t="s">
        <v>4</v>
      </c>
      <c r="O5" s="38" t="s">
        <v>5</v>
      </c>
      <c r="P5" s="49">
        <f>M5/N6</f>
        <v>3.024390243902439</v>
      </c>
      <c r="Q5" s="41" t="s">
        <v>6</v>
      </c>
    </row>
    <row r="6" spans="1:20" ht="16.5" thickBot="1" thickTop="1">
      <c r="A6" s="170" t="s">
        <v>1</v>
      </c>
      <c r="B6" s="171"/>
      <c r="C6" s="171"/>
      <c r="D6" s="31"/>
      <c r="E6" s="1"/>
      <c r="F6" s="1" t="s">
        <v>7</v>
      </c>
      <c r="G6" s="133">
        <v>43</v>
      </c>
      <c r="H6" s="1" t="s">
        <v>8</v>
      </c>
      <c r="I6" s="133">
        <v>85</v>
      </c>
      <c r="J6" s="169" t="s">
        <v>9</v>
      </c>
      <c r="K6" s="31"/>
      <c r="L6" s="1"/>
      <c r="M6" s="1" t="s">
        <v>7</v>
      </c>
      <c r="N6" s="133">
        <v>41</v>
      </c>
      <c r="O6" s="1" t="s">
        <v>8</v>
      </c>
      <c r="P6" s="133">
        <v>80</v>
      </c>
      <c r="Q6" s="169" t="s">
        <v>9</v>
      </c>
      <c r="R6" s="180" t="s">
        <v>10</v>
      </c>
      <c r="S6" s="181"/>
      <c r="T6" s="182"/>
    </row>
    <row r="7" spans="1:20" ht="16.5" thickBot="1" thickTop="1">
      <c r="A7" s="170"/>
      <c r="B7" s="172" t="s">
        <v>11</v>
      </c>
      <c r="C7" s="172" t="s">
        <v>12</v>
      </c>
      <c r="D7" s="173" t="s">
        <v>13</v>
      </c>
      <c r="E7" s="165" t="s">
        <v>30</v>
      </c>
      <c r="F7" s="43" t="s">
        <v>14</v>
      </c>
      <c r="G7" s="166" t="s">
        <v>15</v>
      </c>
      <c r="H7" s="167"/>
      <c r="I7" s="168"/>
      <c r="J7" s="169"/>
      <c r="K7" s="173" t="s">
        <v>13</v>
      </c>
      <c r="L7" s="165" t="s">
        <v>30</v>
      </c>
      <c r="M7" s="43" t="s">
        <v>14</v>
      </c>
      <c r="N7" s="166" t="s">
        <v>15</v>
      </c>
      <c r="O7" s="167"/>
      <c r="P7" s="168"/>
      <c r="Q7" s="169"/>
      <c r="R7" s="174" t="s">
        <v>16</v>
      </c>
      <c r="S7" s="176" t="s">
        <v>17</v>
      </c>
      <c r="T7" s="178" t="s">
        <v>18</v>
      </c>
    </row>
    <row r="8" spans="1:20" ht="16.5" thickBot="1" thickTop="1">
      <c r="A8" s="170"/>
      <c r="B8" s="172"/>
      <c r="C8" s="172"/>
      <c r="D8" s="173"/>
      <c r="E8" s="165"/>
      <c r="F8" s="44" t="s">
        <v>6</v>
      </c>
      <c r="G8" s="45" t="s">
        <v>19</v>
      </c>
      <c r="H8" s="46" t="s">
        <v>20</v>
      </c>
      <c r="I8" s="47" t="s">
        <v>21</v>
      </c>
      <c r="J8" s="169"/>
      <c r="K8" s="173"/>
      <c r="L8" s="165"/>
      <c r="M8" s="44" t="s">
        <v>6</v>
      </c>
      <c r="N8" s="45" t="s">
        <v>19</v>
      </c>
      <c r="O8" s="46" t="s">
        <v>20</v>
      </c>
      <c r="P8" s="47" t="s">
        <v>21</v>
      </c>
      <c r="Q8" s="169"/>
      <c r="R8" s="175"/>
      <c r="S8" s="177"/>
      <c r="T8" s="179"/>
    </row>
    <row r="9" spans="1:20" ht="15" customHeight="1" thickTop="1">
      <c r="A9" s="17"/>
      <c r="B9" s="27" t="s">
        <v>22</v>
      </c>
      <c r="C9" s="28"/>
      <c r="D9" s="28"/>
      <c r="E9" s="32"/>
      <c r="F9" s="36"/>
      <c r="G9" s="36"/>
      <c r="H9" s="36"/>
      <c r="I9" s="36"/>
      <c r="J9" s="36"/>
      <c r="K9" s="42"/>
      <c r="L9" s="42"/>
      <c r="M9" s="42"/>
      <c r="N9" s="42"/>
      <c r="O9" s="42"/>
      <c r="P9" s="42"/>
      <c r="Q9" s="42"/>
      <c r="R9" s="56"/>
      <c r="S9" s="56"/>
      <c r="T9" s="56"/>
    </row>
    <row r="10" spans="1:20" ht="15" customHeight="1">
      <c r="A10" s="26">
        <v>3</v>
      </c>
      <c r="B10" s="72" t="s">
        <v>43</v>
      </c>
      <c r="C10" s="73" t="s">
        <v>52</v>
      </c>
      <c r="D10" s="79">
        <v>0</v>
      </c>
      <c r="E10" s="55">
        <v>35.47</v>
      </c>
      <c r="F10" s="57">
        <f>$F$5/E10</f>
        <v>3.6650690724555965</v>
      </c>
      <c r="G10" s="58">
        <f>IF(OR(D10="diskv.",D10="n"),100,5*D10)</f>
        <v>0</v>
      </c>
      <c r="H10" s="59">
        <f>IF(E10="-","-",(IF(E10&gt;I$6,"diskv.",IF(E10&gt;G$6,E10-G$6,0))))</f>
        <v>0</v>
      </c>
      <c r="I10" s="60">
        <f>G10+H10</f>
        <v>0</v>
      </c>
      <c r="J10" s="126">
        <v>3</v>
      </c>
      <c r="K10" s="80">
        <v>1</v>
      </c>
      <c r="L10" s="84">
        <v>27.78</v>
      </c>
      <c r="M10" s="61">
        <f>$M$5/L10</f>
        <v>4.463642908567315</v>
      </c>
      <c r="N10" s="74">
        <f>IF(OR(K10="diskv.",K10="n"),100,5*K10)</f>
        <v>5</v>
      </c>
      <c r="O10" s="77">
        <f>IF(L10="-","-",(IF(L10&gt;P$6,"diskv.",IF(L10&gt;N$6,L10-N$6,0))))</f>
        <v>0</v>
      </c>
      <c r="P10" s="69">
        <f>N10+O10</f>
        <v>5</v>
      </c>
      <c r="Q10" s="127">
        <v>3</v>
      </c>
      <c r="R10" s="68">
        <f>E10+L10</f>
        <v>63.25</v>
      </c>
      <c r="S10" s="77">
        <f>I10+P10</f>
        <v>5</v>
      </c>
      <c r="T10" s="51">
        <v>1</v>
      </c>
    </row>
    <row r="11" spans="1:20" ht="15" customHeight="1">
      <c r="A11" s="26">
        <v>1</v>
      </c>
      <c r="B11" s="72" t="s">
        <v>41</v>
      </c>
      <c r="C11" s="73" t="s">
        <v>50</v>
      </c>
      <c r="D11" s="79" t="s">
        <v>430</v>
      </c>
      <c r="E11" s="55"/>
      <c r="F11" s="61" t="e">
        <f>$F$5/E11</f>
        <v>#DIV/0!</v>
      </c>
      <c r="G11" s="74">
        <f>IF(OR(D11="diskv.",D11="n"),100,5*D11)</f>
        <v>100</v>
      </c>
      <c r="H11" s="75">
        <f>IF(E11="-","-",(IF(E11&gt;I$6,"diskv.",IF(E11&gt;G$6,E11-G$6,0))))</f>
        <v>0</v>
      </c>
      <c r="I11" s="76">
        <f>G11+H11</f>
        <v>100</v>
      </c>
      <c r="J11" s="101"/>
      <c r="K11" s="79">
        <v>0</v>
      </c>
      <c r="L11" s="55">
        <v>33.66</v>
      </c>
      <c r="M11" s="57">
        <f>$M$5/L11</f>
        <v>3.6838978015448607</v>
      </c>
      <c r="N11" s="58">
        <f>IF(OR(K11="diskv.",K11="n"),100,5*K11)</f>
        <v>0</v>
      </c>
      <c r="O11" s="65">
        <f>IF(L11="-","-",(IF(L11&gt;P$6,"diskv.",IF(L11&gt;N$6,L11-N$6,0))))</f>
        <v>0</v>
      </c>
      <c r="P11" s="64">
        <f>N11+O11</f>
        <v>0</v>
      </c>
      <c r="Q11" s="81">
        <v>1</v>
      </c>
      <c r="R11" s="67">
        <f>E11+L11</f>
        <v>33.66</v>
      </c>
      <c r="S11" s="65">
        <f>I11+P11</f>
        <v>100</v>
      </c>
      <c r="T11" s="51"/>
    </row>
    <row r="12" spans="1:20" ht="15" customHeight="1">
      <c r="A12" s="26">
        <v>2</v>
      </c>
      <c r="B12" s="72" t="s">
        <v>42</v>
      </c>
      <c r="C12" s="73" t="s">
        <v>51</v>
      </c>
      <c r="D12" s="79">
        <v>0</v>
      </c>
      <c r="E12" s="55">
        <v>32.37</v>
      </c>
      <c r="F12" s="61">
        <f>$F$5/E12</f>
        <v>4.016064257028113</v>
      </c>
      <c r="G12" s="74">
        <f>IF(OR(D12="diskv.",D12="n"),100,5*D12)</f>
        <v>0</v>
      </c>
      <c r="H12" s="75">
        <f>IF(E12="-","-",(IF(E12&gt;I$6,"diskv.",IF(E12&gt;G$6,E12-G$6,0))))</f>
        <v>0</v>
      </c>
      <c r="I12" s="76">
        <f>G12+H12</f>
        <v>0</v>
      </c>
      <c r="J12" s="101">
        <v>2</v>
      </c>
      <c r="K12" s="79">
        <v>2</v>
      </c>
      <c r="L12" s="55">
        <v>37.03</v>
      </c>
      <c r="M12" s="61">
        <f>$M$5/L12</f>
        <v>3.348636240885768</v>
      </c>
      <c r="N12" s="74">
        <f>IF(OR(K12="diskv.",K12="n"),100,5*K12)</f>
        <v>10</v>
      </c>
      <c r="O12" s="77">
        <f>IF(L12="-","-",(IF(L12&gt;P$6,"diskv.",IF(L12&gt;N$6,L12-N$6,0))))</f>
        <v>0</v>
      </c>
      <c r="P12" s="69">
        <f>N12+O12</f>
        <v>10</v>
      </c>
      <c r="Q12" s="81">
        <v>4</v>
      </c>
      <c r="R12" s="68">
        <f>E12+L12</f>
        <v>69.4</v>
      </c>
      <c r="S12" s="77">
        <f>I12+P12</f>
        <v>10</v>
      </c>
      <c r="T12" s="51">
        <v>3</v>
      </c>
    </row>
    <row r="13" spans="1:20" ht="15" customHeight="1">
      <c r="A13" s="26">
        <v>5</v>
      </c>
      <c r="B13" s="72" t="s">
        <v>45</v>
      </c>
      <c r="C13" s="73" t="s">
        <v>54</v>
      </c>
      <c r="D13" s="79">
        <v>1</v>
      </c>
      <c r="E13" s="55">
        <v>28.04</v>
      </c>
      <c r="F13" s="114">
        <f>$F$5/E13</f>
        <v>4.636233951497861</v>
      </c>
      <c r="G13" s="115">
        <f>IF(OR(D13="diskv.",D13="n"),100,5*D13)</f>
        <v>5</v>
      </c>
      <c r="H13" s="116">
        <f>IF(E13="-","-",(IF(E13&gt;I$6,"diskv.",IF(E13&gt;G$6,E13-G$6,0))))</f>
        <v>0</v>
      </c>
      <c r="I13" s="117">
        <f>G13+H13</f>
        <v>5</v>
      </c>
      <c r="J13" s="101">
        <v>4</v>
      </c>
      <c r="K13" s="79">
        <v>1</v>
      </c>
      <c r="L13" s="55">
        <v>22.52</v>
      </c>
      <c r="M13" s="114">
        <f>$M$5/L13</f>
        <v>5.506216696269982</v>
      </c>
      <c r="N13" s="115">
        <f>IF(OR(K13="diskv.",K13="n"),100,5*K13)</f>
        <v>5</v>
      </c>
      <c r="O13" s="118">
        <f>IF(L13="-","-",(IF(L13&gt;P$6,"diskv.",IF(L13&gt;N$6,L13-N$6,0))))</f>
        <v>0</v>
      </c>
      <c r="P13" s="119">
        <f>N13+O13</f>
        <v>5</v>
      </c>
      <c r="Q13" s="81">
        <v>2</v>
      </c>
      <c r="R13" s="120">
        <f>E13+L13</f>
        <v>50.56</v>
      </c>
      <c r="S13" s="118">
        <f>I13+P13</f>
        <v>10</v>
      </c>
      <c r="T13" s="51">
        <v>2</v>
      </c>
    </row>
    <row r="14" spans="1:20" ht="15" customHeight="1">
      <c r="A14" s="26">
        <v>7</v>
      </c>
      <c r="B14" s="72" t="s">
        <v>43</v>
      </c>
      <c r="C14" s="73" t="s">
        <v>53</v>
      </c>
      <c r="D14" s="79">
        <v>0</v>
      </c>
      <c r="E14" s="55">
        <v>31.28</v>
      </c>
      <c r="F14" s="91">
        <f>$F$5/E14</f>
        <v>4.156010230179028</v>
      </c>
      <c r="G14" s="92">
        <f>IF(OR(D14="diskv.",D14="n"),100,5*D14)</f>
        <v>0</v>
      </c>
      <c r="H14" s="93">
        <f>IF(E14="-","-",(IF(E14&gt;I$6,"diskv.",IF(E14&gt;G$6,E14-G$6,0))))</f>
        <v>0</v>
      </c>
      <c r="I14" s="94">
        <f>G14+H14</f>
        <v>0</v>
      </c>
      <c r="J14" s="101">
        <v>1</v>
      </c>
      <c r="K14" s="79" t="s">
        <v>430</v>
      </c>
      <c r="L14" s="55"/>
      <c r="M14" s="91" t="e">
        <f>$M$5/L14</f>
        <v>#DIV/0!</v>
      </c>
      <c r="N14" s="92">
        <f>IF(OR(K14="diskv.",K14="n"),100,5*K14)</f>
        <v>100</v>
      </c>
      <c r="O14" s="95">
        <f>IF(L14="-","-",(IF(L14&gt;P$6,"diskv.",IF(L14&gt;N$6,L14-N$6,0))))</f>
        <v>0</v>
      </c>
      <c r="P14" s="96">
        <f>N14+O14</f>
        <v>100</v>
      </c>
      <c r="Q14" s="81"/>
      <c r="R14" s="97">
        <f>E14+L14</f>
        <v>31.28</v>
      </c>
      <c r="S14" s="95">
        <f>I14+P14</f>
        <v>100</v>
      </c>
      <c r="T14" s="51"/>
    </row>
    <row r="15" spans="1:20" ht="15" customHeight="1">
      <c r="A15" s="17"/>
      <c r="B15" s="29" t="s">
        <v>23</v>
      </c>
      <c r="C15" s="30"/>
      <c r="D15" s="30"/>
      <c r="E15" s="33"/>
      <c r="F15" s="37"/>
      <c r="G15" s="37"/>
      <c r="H15" s="37"/>
      <c r="I15" s="37"/>
      <c r="J15" s="102"/>
      <c r="K15" s="62"/>
      <c r="L15" s="62"/>
      <c r="M15" s="62"/>
      <c r="N15" s="63"/>
      <c r="O15" s="63"/>
      <c r="P15" s="63"/>
      <c r="Q15" s="63"/>
      <c r="R15" s="63"/>
      <c r="S15" s="63"/>
      <c r="T15" s="63"/>
    </row>
    <row r="16" spans="1:20" ht="15" customHeight="1">
      <c r="A16" s="26">
        <v>8</v>
      </c>
      <c r="B16" s="72" t="s">
        <v>66</v>
      </c>
      <c r="C16" s="73" t="s">
        <v>69</v>
      </c>
      <c r="D16" s="79">
        <v>0</v>
      </c>
      <c r="E16" s="55">
        <v>22.05</v>
      </c>
      <c r="F16" s="57">
        <f>$F$5/E16</f>
        <v>5.895691609977324</v>
      </c>
      <c r="G16" s="58">
        <f>IF(OR(D16="diskv.",D16="n"),100,5*D16)</f>
        <v>0</v>
      </c>
      <c r="H16" s="59">
        <f>IF(E16="-","-",(IF(E16&gt;I$6,"diskv.",IF(E16&gt;G$6,E16-G$6,0))))</f>
        <v>0</v>
      </c>
      <c r="I16" s="60">
        <f>G16+H16</f>
        <v>0</v>
      </c>
      <c r="J16" s="103">
        <v>1</v>
      </c>
      <c r="K16" s="79">
        <v>0</v>
      </c>
      <c r="L16" s="55">
        <v>21.25</v>
      </c>
      <c r="M16" s="57">
        <f>$M$5/L16</f>
        <v>5.8352941176470585</v>
      </c>
      <c r="N16" s="58">
        <f>IF(OR(K16="diskv.",K16="n"),100,5*K16)</f>
        <v>0</v>
      </c>
      <c r="O16" s="65">
        <f>IF(L16="-","-",(IF(L16&gt;P$6,"diskv.",IF(L16&gt;N$6,L16-N$6,0))))</f>
        <v>0</v>
      </c>
      <c r="P16" s="64">
        <f>N16+O16</f>
        <v>0</v>
      </c>
      <c r="Q16" s="82">
        <v>1</v>
      </c>
      <c r="R16" s="67">
        <f>E16+L16</f>
        <v>43.3</v>
      </c>
      <c r="S16" s="65">
        <f>I16+P16</f>
        <v>0</v>
      </c>
      <c r="T16" s="52">
        <v>1</v>
      </c>
    </row>
    <row r="17" spans="1:20" ht="15" customHeight="1">
      <c r="A17" s="26">
        <v>9</v>
      </c>
      <c r="B17" s="72" t="s">
        <v>67</v>
      </c>
      <c r="C17" s="73" t="s">
        <v>70</v>
      </c>
      <c r="D17" s="79" t="s">
        <v>430</v>
      </c>
      <c r="E17" s="98"/>
      <c r="F17" s="61" t="e">
        <f>$F$5/E17</f>
        <v>#DIV/0!</v>
      </c>
      <c r="G17" s="74">
        <f>IF(OR(D17="diskv.",D17="n"),100,5*D17)</f>
        <v>100</v>
      </c>
      <c r="H17" s="75">
        <f>IF(E17="-","-",(IF(E17&gt;I$6,"diskv.",IF(E17&gt;G$6,E17-G$6,0))))</f>
        <v>0</v>
      </c>
      <c r="I17" s="76">
        <f>G17+H17</f>
        <v>100</v>
      </c>
      <c r="J17" s="103"/>
      <c r="K17" s="79">
        <v>1</v>
      </c>
      <c r="L17" s="55">
        <v>26.37</v>
      </c>
      <c r="M17" s="61">
        <f>$N$6/L17</f>
        <v>1.5547971179370497</v>
      </c>
      <c r="N17" s="74">
        <f>IF(OR(K17="diskv.",K17="n"),100,5*K17)</f>
        <v>5</v>
      </c>
      <c r="O17" s="77">
        <f>IF(L17="-","-",(IF(L17&gt;P$6,"diskv.",IF(L17&gt;N$6,L17-N$6,0))))</f>
        <v>0</v>
      </c>
      <c r="P17" s="69">
        <f>N17+O17</f>
        <v>5</v>
      </c>
      <c r="Q17" s="85">
        <v>2</v>
      </c>
      <c r="R17" s="68">
        <f>E17+L17</f>
        <v>26.37</v>
      </c>
      <c r="S17" s="77">
        <f>I17+P17</f>
        <v>105</v>
      </c>
      <c r="T17" s="52">
        <v>2</v>
      </c>
    </row>
    <row r="18" spans="1:20" ht="15" customHeight="1">
      <c r="A18" s="17"/>
      <c r="B18" s="29" t="s">
        <v>24</v>
      </c>
      <c r="C18" s="30"/>
      <c r="D18" s="30"/>
      <c r="E18" s="33"/>
      <c r="F18" s="37"/>
      <c r="G18" s="37"/>
      <c r="H18" s="37"/>
      <c r="I18" s="37"/>
      <c r="J18" s="102"/>
      <c r="K18" s="62"/>
      <c r="L18" s="62"/>
      <c r="M18" s="62"/>
      <c r="N18" s="62"/>
      <c r="O18" s="62"/>
      <c r="P18" s="62"/>
      <c r="Q18" s="62"/>
      <c r="R18" s="62"/>
      <c r="S18" s="62"/>
      <c r="T18" s="62"/>
    </row>
    <row r="19" spans="1:20" ht="15">
      <c r="A19" s="26">
        <v>10</v>
      </c>
      <c r="B19" s="72" t="s">
        <v>76</v>
      </c>
      <c r="C19" s="73" t="s">
        <v>86</v>
      </c>
      <c r="D19" s="79">
        <v>0</v>
      </c>
      <c r="E19" s="55">
        <v>23.5</v>
      </c>
      <c r="F19" s="57">
        <f>$F$5/E19</f>
        <v>5.531914893617022</v>
      </c>
      <c r="G19" s="58">
        <f>IF(OR(D19="diskv.",D19="n"),100,5*D19)</f>
        <v>0</v>
      </c>
      <c r="H19" s="59">
        <f>IF(E19="-","-",(IF(E19&gt;I$6,"diskv.",IF(E19&gt;G$6,E19-G$6,0))))</f>
        <v>0</v>
      </c>
      <c r="I19" s="60">
        <f>G19+H19</f>
        <v>0</v>
      </c>
      <c r="J19" s="103">
        <v>1</v>
      </c>
      <c r="K19" s="79">
        <v>1</v>
      </c>
      <c r="L19" s="55">
        <v>22.23</v>
      </c>
      <c r="M19" s="57">
        <f>$M$5/L19</f>
        <v>5.578047683310841</v>
      </c>
      <c r="N19" s="58">
        <f>IF(OR(K19="diskv.",K19="n"),100,5*K19)</f>
        <v>5</v>
      </c>
      <c r="O19" s="65">
        <f>IF(L19="-","-",(IF(L19&gt;P$6,"diskv.",IF(L19&gt;N$6,L19-N$6,0))))</f>
        <v>0</v>
      </c>
      <c r="P19" s="64">
        <f>N19+O19</f>
        <v>5</v>
      </c>
      <c r="Q19" s="82">
        <v>1</v>
      </c>
      <c r="R19" s="67">
        <f>E19+L19</f>
        <v>45.730000000000004</v>
      </c>
      <c r="S19" s="65">
        <f>I19+P19</f>
        <v>5</v>
      </c>
      <c r="T19" s="52">
        <v>1</v>
      </c>
    </row>
    <row r="20" spans="1:20" ht="15">
      <c r="A20" s="26">
        <v>11</v>
      </c>
      <c r="B20" s="72" t="s">
        <v>78</v>
      </c>
      <c r="C20" s="73" t="s">
        <v>88</v>
      </c>
      <c r="D20" s="79">
        <v>0</v>
      </c>
      <c r="E20" s="55">
        <v>32.33</v>
      </c>
      <c r="F20" s="61">
        <f>$F$5/E20</f>
        <v>4.0210330961954845</v>
      </c>
      <c r="G20" s="74">
        <f>IF(OR(D20="diskv.",D20="n"),100,5*D20)</f>
        <v>0</v>
      </c>
      <c r="H20" s="75">
        <f>IF(E20="-","-",(IF(E20&gt;I$6,"diskv.",IF(E20&gt;G$6,E20-G$6,0))))</f>
        <v>0</v>
      </c>
      <c r="I20" s="76">
        <f>G20+H20</f>
        <v>0</v>
      </c>
      <c r="J20" s="103">
        <v>2</v>
      </c>
      <c r="K20" s="79">
        <v>1</v>
      </c>
      <c r="L20" s="55">
        <v>40.94</v>
      </c>
      <c r="M20" s="61">
        <f>$M$5/L20</f>
        <v>3.0288226673180265</v>
      </c>
      <c r="N20" s="74">
        <f>IF(OR(K20="diskv.",K20="n"),100,5*K20)</f>
        <v>5</v>
      </c>
      <c r="O20" s="77">
        <f>IF(L20="-","-",(IF(L20&gt;P$6,"diskv.",IF(L20&gt;N$6,L20-N$6,0))))</f>
        <v>0</v>
      </c>
      <c r="P20" s="69">
        <f>N20+O20</f>
        <v>5</v>
      </c>
      <c r="Q20" s="82">
        <v>2</v>
      </c>
      <c r="R20" s="68">
        <f>E20+L20</f>
        <v>73.27</v>
      </c>
      <c r="S20" s="77">
        <f>I20+P20</f>
        <v>5</v>
      </c>
      <c r="T20" s="52">
        <v>2</v>
      </c>
    </row>
    <row r="21" spans="1:20" ht="15">
      <c r="A21" s="26">
        <v>12</v>
      </c>
      <c r="B21" s="72" t="s">
        <v>79</v>
      </c>
      <c r="C21" s="73" t="s">
        <v>89</v>
      </c>
      <c r="D21" s="79" t="s">
        <v>430</v>
      </c>
      <c r="E21" s="55"/>
      <c r="F21" s="61" t="e">
        <f>$F$5/E21</f>
        <v>#DIV/0!</v>
      </c>
      <c r="G21" s="74">
        <f>IF(OR(D21="diskv.",D21="n"),100,5*D21)</f>
        <v>100</v>
      </c>
      <c r="H21" s="75">
        <f>IF(E21="-","-",(IF(E21&gt;I$6,"diskv.",IF(E21&gt;G$6,E21-G$6,0))))</f>
        <v>0</v>
      </c>
      <c r="I21" s="76">
        <f>G21+H21</f>
        <v>100</v>
      </c>
      <c r="J21" s="103"/>
      <c r="K21" s="79" t="s">
        <v>430</v>
      </c>
      <c r="L21" s="55"/>
      <c r="M21" s="61" t="e">
        <f>$M$5/L21</f>
        <v>#DIV/0!</v>
      </c>
      <c r="N21" s="74">
        <f>IF(OR(K21="diskv.",K21="n"),100,5*K21)</f>
        <v>100</v>
      </c>
      <c r="O21" s="77">
        <f>IF(L21="-","-",(IF(L21&gt;P$6,"diskv.",IF(L21&gt;N$6,L21-N$6,0))))</f>
        <v>0</v>
      </c>
      <c r="P21" s="69">
        <f>N21+O21</f>
        <v>100</v>
      </c>
      <c r="Q21" s="82"/>
      <c r="R21" s="68">
        <f>E21+L21</f>
        <v>0</v>
      </c>
      <c r="S21" s="77">
        <f>I21+P21</f>
        <v>200</v>
      </c>
      <c r="T21" s="52"/>
    </row>
    <row r="22" spans="1:20" ht="15">
      <c r="A22" s="26">
        <v>13</v>
      </c>
      <c r="B22" s="72" t="s">
        <v>75</v>
      </c>
      <c r="C22" s="73" t="s">
        <v>85</v>
      </c>
      <c r="D22" s="79" t="s">
        <v>431</v>
      </c>
      <c r="E22" s="55"/>
      <c r="F22" s="61" t="e">
        <f>$F$5/E22</f>
        <v>#DIV/0!</v>
      </c>
      <c r="G22" s="74">
        <f>IF(OR(D22="diskv.",D22="n"),100,5*D22)</f>
        <v>100</v>
      </c>
      <c r="H22" s="75">
        <f>IF(E22="-","-",(IF(E22&gt;I$6,"diskv.",IF(E22&gt;G$6,E22-G$6,0))))</f>
        <v>0</v>
      </c>
      <c r="I22" s="76">
        <f>G22+H22</f>
        <v>100</v>
      </c>
      <c r="J22" s="103"/>
      <c r="K22" s="79" t="s">
        <v>431</v>
      </c>
      <c r="L22" s="55"/>
      <c r="M22" s="61" t="e">
        <f>$M$5/L22</f>
        <v>#DIV/0!</v>
      </c>
      <c r="N22" s="74">
        <f>IF(OR(K22="diskv.",K22="n"),100,5*K22)</f>
        <v>100</v>
      </c>
      <c r="O22" s="77">
        <f>IF(L22="-","-",(IF(L22&gt;P$6,"diskv.",IF(L22&gt;N$6,L22-N$6,0))))</f>
        <v>0</v>
      </c>
      <c r="P22" s="69">
        <f>N22+O22</f>
        <v>100</v>
      </c>
      <c r="Q22" s="82"/>
      <c r="R22" s="68">
        <f>E22+L22</f>
        <v>0</v>
      </c>
      <c r="S22" s="77">
        <f>I22+P22</f>
        <v>200</v>
      </c>
      <c r="T22" s="52"/>
    </row>
    <row r="23" spans="1:20" ht="15">
      <c r="A23" s="26">
        <v>14</v>
      </c>
      <c r="B23" s="72" t="s">
        <v>77</v>
      </c>
      <c r="C23" s="73" t="s">
        <v>87</v>
      </c>
      <c r="D23" s="79" t="s">
        <v>431</v>
      </c>
      <c r="E23" s="55"/>
      <c r="F23" s="61" t="e">
        <f>$F$5/E23</f>
        <v>#DIV/0!</v>
      </c>
      <c r="G23" s="74">
        <f>IF(OR(D23="diskv.",D23="n"),100,5*D23)</f>
        <v>100</v>
      </c>
      <c r="H23" s="75">
        <f>IF(E23="-","-",(IF(E23&gt;I$6,"diskv.",IF(E23&gt;G$6,E23-G$6,0))))</f>
        <v>0</v>
      </c>
      <c r="I23" s="76">
        <f>G23+H23</f>
        <v>100</v>
      </c>
      <c r="J23" s="103"/>
      <c r="K23" s="79" t="s">
        <v>431</v>
      </c>
      <c r="L23" s="55"/>
      <c r="M23" s="61" t="e">
        <f>$M$5/L23</f>
        <v>#DIV/0!</v>
      </c>
      <c r="N23" s="74">
        <f>IF(OR(K23="diskv.",K23="n"),100,5*K23)</f>
        <v>100</v>
      </c>
      <c r="O23" s="77">
        <f>IF(L23="-","-",(IF(L23&gt;P$6,"diskv.",IF(L23&gt;N$6,L23-N$6,0))))</f>
        <v>0</v>
      </c>
      <c r="P23" s="69">
        <f>N23+O23</f>
        <v>100</v>
      </c>
      <c r="Q23" s="82"/>
      <c r="R23" s="68">
        <f>E23+L23</f>
        <v>0</v>
      </c>
      <c r="S23" s="77">
        <f>I23+P23</f>
        <v>200</v>
      </c>
      <c r="T23" s="52"/>
    </row>
    <row r="24" spans="1:20" ht="15" customHeight="1">
      <c r="A24" s="26">
        <v>15</v>
      </c>
      <c r="B24" s="72" t="s">
        <v>44</v>
      </c>
      <c r="C24" s="73" t="s">
        <v>90</v>
      </c>
      <c r="D24" s="79" t="s">
        <v>431</v>
      </c>
      <c r="E24" s="55"/>
      <c r="F24" s="61" t="e">
        <f>$F$5/E24</f>
        <v>#DIV/0!</v>
      </c>
      <c r="G24" s="74">
        <f>IF(OR(D24="diskv.",D24="n"),100,5*D24)</f>
        <v>100</v>
      </c>
      <c r="H24" s="75">
        <f>IF(E24="-","-",(IF(E24&gt;I$6,"diskv.",IF(E24&gt;G$6,E24-G$6,0))))</f>
        <v>0</v>
      </c>
      <c r="I24" s="76">
        <f>G24+H24</f>
        <v>100</v>
      </c>
      <c r="J24" s="103"/>
      <c r="K24" s="79" t="s">
        <v>431</v>
      </c>
      <c r="L24" s="55"/>
      <c r="M24" s="61" t="e">
        <f>$M$5/L24</f>
        <v>#DIV/0!</v>
      </c>
      <c r="N24" s="74">
        <f>IF(OR(K24="diskv.",K24="n"),100,5*K24)</f>
        <v>100</v>
      </c>
      <c r="O24" s="77">
        <f>IF(L24="-","-",(IF(L24&gt;P$6,"diskv.",IF(L24&gt;N$6,L24-N$6,0))))</f>
        <v>0</v>
      </c>
      <c r="P24" s="69">
        <f>N24+O24</f>
        <v>100</v>
      </c>
      <c r="Q24" s="82"/>
      <c r="R24" s="68">
        <f>E24+L24</f>
        <v>0</v>
      </c>
      <c r="S24" s="77">
        <f>I24+P24</f>
        <v>200</v>
      </c>
      <c r="T24" s="52"/>
    </row>
    <row r="25" spans="1:20" ht="15">
      <c r="A25" s="26">
        <v>16</v>
      </c>
      <c r="B25" s="72" t="s">
        <v>80</v>
      </c>
      <c r="C25" s="73" t="s">
        <v>91</v>
      </c>
      <c r="D25" s="79" t="s">
        <v>430</v>
      </c>
      <c r="E25" s="55"/>
      <c r="F25" s="61" t="e">
        <f>$F$5/E25</f>
        <v>#DIV/0!</v>
      </c>
      <c r="G25" s="74">
        <f>IF(OR(D25="diskv.",D25="n"),100,5*D25)</f>
        <v>100</v>
      </c>
      <c r="H25" s="75">
        <f>IF(E25="-","-",(IF(E25&gt;I$6,"diskv.",IF(E25&gt;G$6,E25-G$6,0))))</f>
        <v>0</v>
      </c>
      <c r="I25" s="76">
        <f>G25+H25</f>
        <v>100</v>
      </c>
      <c r="J25" s="103"/>
      <c r="K25" s="79">
        <v>2</v>
      </c>
      <c r="L25" s="55">
        <v>31.31</v>
      </c>
      <c r="M25" s="61">
        <f>$M$5/L25</f>
        <v>3.9603960396039604</v>
      </c>
      <c r="N25" s="74">
        <f>IF(OR(K25="diskv.",K25="n"),100,5*K25)</f>
        <v>10</v>
      </c>
      <c r="O25" s="77">
        <f>IF(L25="-","-",(IF(L25&gt;P$6,"diskv.",IF(L25&gt;N$6,L25-N$6,0))))</f>
        <v>0</v>
      </c>
      <c r="P25" s="69">
        <f>N25+O25</f>
        <v>10</v>
      </c>
      <c r="Q25" s="82">
        <v>3</v>
      </c>
      <c r="R25" s="68">
        <f>E25+L25</f>
        <v>31.31</v>
      </c>
      <c r="S25" s="77">
        <f>I25+P25</f>
        <v>110</v>
      </c>
      <c r="T25" s="52">
        <v>3</v>
      </c>
    </row>
    <row r="26" spans="1:20" ht="15">
      <c r="A26" s="26">
        <v>17</v>
      </c>
      <c r="B26" s="72" t="s">
        <v>82</v>
      </c>
      <c r="C26" s="73" t="s">
        <v>93</v>
      </c>
      <c r="D26" s="79" t="s">
        <v>430</v>
      </c>
      <c r="E26" s="55"/>
      <c r="F26" s="61" t="e">
        <f>$F$5/E26</f>
        <v>#DIV/0!</v>
      </c>
      <c r="G26" s="74">
        <f>IF(OR(D26="diskv.",D26="n"),100,5*D26)</f>
        <v>100</v>
      </c>
      <c r="H26" s="75">
        <f>IF(E26="-","-",(IF(E26&gt;I$6,"diskv.",IF(E26&gt;G$6,E26-G$6,0))))</f>
        <v>0</v>
      </c>
      <c r="I26" s="76">
        <f>G26+H26</f>
        <v>100</v>
      </c>
      <c r="J26" s="103"/>
      <c r="K26" s="79">
        <v>4</v>
      </c>
      <c r="L26" s="55">
        <v>20.47</v>
      </c>
      <c r="M26" s="61">
        <f>$M$5/L26</f>
        <v>6.057645334636053</v>
      </c>
      <c r="N26" s="74">
        <f>IF(OR(K26="diskv.",K26="n"),100,5*K26)</f>
        <v>20</v>
      </c>
      <c r="O26" s="77">
        <f>IF(L26="-","-",(IF(L26&gt;P$6,"diskv.",IF(L26&gt;N$6,L26-N$6,0))))</f>
        <v>0</v>
      </c>
      <c r="P26" s="69">
        <f>N26+O26</f>
        <v>20</v>
      </c>
      <c r="Q26" s="82">
        <v>4</v>
      </c>
      <c r="R26" s="68">
        <f>E26+L26</f>
        <v>20.47</v>
      </c>
      <c r="S26" s="77">
        <f>I26+P26</f>
        <v>120</v>
      </c>
      <c r="T26" s="52">
        <v>4</v>
      </c>
    </row>
    <row r="27" spans="1:20" ht="15">
      <c r="A27" s="26">
        <v>18</v>
      </c>
      <c r="B27" s="72" t="s">
        <v>81</v>
      </c>
      <c r="C27" s="73" t="s">
        <v>92</v>
      </c>
      <c r="D27" s="79" t="s">
        <v>430</v>
      </c>
      <c r="E27" s="55"/>
      <c r="F27" s="61" t="e">
        <f>$F$5/E27</f>
        <v>#DIV/0!</v>
      </c>
      <c r="G27" s="74">
        <f>IF(OR(D27="diskv.",D27="n"),100,5*D27)</f>
        <v>100</v>
      </c>
      <c r="H27" s="75">
        <f>IF(E27="-","-",(IF(E27&gt;I$6,"diskv.",IF(E27&gt;G$6,E27-G$6,0))))</f>
        <v>0</v>
      </c>
      <c r="I27" s="76">
        <f>G27+H27</f>
        <v>100</v>
      </c>
      <c r="J27" s="103"/>
      <c r="K27" s="79">
        <v>6</v>
      </c>
      <c r="L27" s="55">
        <v>25.52</v>
      </c>
      <c r="M27" s="61">
        <f>$M$5/L27</f>
        <v>4.858934169278997</v>
      </c>
      <c r="N27" s="74">
        <f>IF(OR(K27="diskv.",K27="n"),100,5*K27)</f>
        <v>30</v>
      </c>
      <c r="O27" s="77">
        <f>IF(L27="-","-",(IF(L27&gt;P$6,"diskv.",IF(L27&gt;N$6,L27-N$6,0))))</f>
        <v>0</v>
      </c>
      <c r="P27" s="69">
        <f>N27+O27</f>
        <v>30</v>
      </c>
      <c r="Q27" s="82">
        <v>5</v>
      </c>
      <c r="R27" s="68">
        <f>E27+L27</f>
        <v>25.52</v>
      </c>
      <c r="S27" s="77">
        <f>I27+P27</f>
        <v>130</v>
      </c>
      <c r="T27" s="52">
        <v>5</v>
      </c>
    </row>
    <row r="28" spans="10:16" ht="15">
      <c r="J28" s="53"/>
      <c r="N28" s="66"/>
      <c r="O28" s="66"/>
      <c r="P28" s="66"/>
    </row>
    <row r="29" ht="15">
      <c r="B29" s="134" t="s">
        <v>38</v>
      </c>
    </row>
  </sheetData>
  <sheetProtection/>
  <mergeCells count="16">
    <mergeCell ref="R7:R8"/>
    <mergeCell ref="S7:S8"/>
    <mergeCell ref="T7:T8"/>
    <mergeCell ref="R6:T6"/>
    <mergeCell ref="K7:K8"/>
    <mergeCell ref="L7:L8"/>
    <mergeCell ref="N7:P7"/>
    <mergeCell ref="Q6:Q8"/>
    <mergeCell ref="E7:E8"/>
    <mergeCell ref="G7:I7"/>
    <mergeCell ref="J6:J8"/>
    <mergeCell ref="A6:A8"/>
    <mergeCell ref="B6:C6"/>
    <mergeCell ref="B7:B8"/>
    <mergeCell ref="C7:C8"/>
    <mergeCell ref="D7:D8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0"/>
  <sheetViews>
    <sheetView zoomScale="85" zoomScaleNormal="85" zoomScalePageLayoutView="0" workbookViewId="0" topLeftCell="A6">
      <selection activeCell="P31" sqref="P31"/>
    </sheetView>
  </sheetViews>
  <sheetFormatPr defaultColWidth="9.140625" defaultRowHeight="15"/>
  <cols>
    <col min="1" max="1" width="5.140625" style="0" customWidth="1"/>
    <col min="2" max="2" width="23.7109375" style="0" customWidth="1"/>
    <col min="3" max="3" width="11.8515625" style="0" customWidth="1"/>
    <col min="4" max="6" width="7.7109375" style="0" customWidth="1"/>
    <col min="7" max="9" width="8.57421875" style="0" customWidth="1"/>
    <col min="10" max="10" width="6.8515625" style="0" customWidth="1"/>
  </cols>
  <sheetData>
    <row r="2" spans="1:8" ht="26.25">
      <c r="A2" s="15"/>
      <c r="B2" s="18" t="s">
        <v>33</v>
      </c>
      <c r="C2" s="19"/>
      <c r="D2" s="25" t="s">
        <v>420</v>
      </c>
      <c r="H2" s="78" t="s">
        <v>40</v>
      </c>
    </row>
    <row r="3" spans="1:4" ht="15">
      <c r="A3" s="15"/>
      <c r="B3" s="106" t="s">
        <v>2</v>
      </c>
      <c r="C3" s="19"/>
      <c r="D3" s="20"/>
    </row>
    <row r="4" spans="1:5" ht="18.75">
      <c r="A4" s="16"/>
      <c r="B4" s="21"/>
      <c r="C4" s="22"/>
      <c r="D4" s="160" t="s">
        <v>421</v>
      </c>
      <c r="E4" s="70"/>
    </row>
    <row r="5" spans="1:10" ht="15.75" thickBot="1">
      <c r="A5" s="16"/>
      <c r="B5" s="23"/>
      <c r="C5" s="22"/>
      <c r="E5" s="39" t="s">
        <v>3</v>
      </c>
      <c r="F5" s="48">
        <v>170</v>
      </c>
      <c r="G5" s="40" t="s">
        <v>4</v>
      </c>
      <c r="H5" s="38" t="s">
        <v>5</v>
      </c>
      <c r="I5" s="49">
        <f>F5/G6</f>
        <v>3.207547169811321</v>
      </c>
      <c r="J5" s="41" t="s">
        <v>6</v>
      </c>
    </row>
    <row r="6" spans="1:10" ht="16.5" thickBot="1" thickTop="1">
      <c r="A6" s="170" t="s">
        <v>1</v>
      </c>
      <c r="B6" s="171"/>
      <c r="C6" s="171"/>
      <c r="D6" s="31"/>
      <c r="E6" s="1"/>
      <c r="F6" s="1" t="s">
        <v>7</v>
      </c>
      <c r="G6" s="133">
        <v>53</v>
      </c>
      <c r="H6" s="1" t="s">
        <v>8</v>
      </c>
      <c r="I6" s="50">
        <v>100</v>
      </c>
      <c r="J6" s="169" t="s">
        <v>9</v>
      </c>
    </row>
    <row r="7" spans="1:10" ht="16.5" customHeight="1" thickBot="1" thickTop="1">
      <c r="A7" s="170"/>
      <c r="B7" s="172" t="s">
        <v>11</v>
      </c>
      <c r="C7" s="172" t="s">
        <v>12</v>
      </c>
      <c r="D7" s="173" t="s">
        <v>13</v>
      </c>
      <c r="E7" s="165" t="s">
        <v>30</v>
      </c>
      <c r="F7" s="43" t="s">
        <v>14</v>
      </c>
      <c r="G7" s="166" t="s">
        <v>15</v>
      </c>
      <c r="H7" s="167"/>
      <c r="I7" s="168"/>
      <c r="J7" s="169"/>
    </row>
    <row r="8" spans="1:10" ht="16.5" thickBot="1" thickTop="1">
      <c r="A8" s="170"/>
      <c r="B8" s="172"/>
      <c r="C8" s="172"/>
      <c r="D8" s="173"/>
      <c r="E8" s="165"/>
      <c r="F8" s="44" t="s">
        <v>6</v>
      </c>
      <c r="G8" s="45" t="s">
        <v>19</v>
      </c>
      <c r="H8" s="46" t="s">
        <v>20</v>
      </c>
      <c r="I8" s="47" t="s">
        <v>21</v>
      </c>
      <c r="J8" s="169"/>
    </row>
    <row r="9" spans="1:10" ht="15" customHeight="1" thickTop="1">
      <c r="A9" s="17"/>
      <c r="B9" s="27" t="s">
        <v>22</v>
      </c>
      <c r="C9" s="56"/>
      <c r="D9" s="56"/>
      <c r="E9" s="56"/>
      <c r="F9" s="56"/>
      <c r="G9" s="56"/>
      <c r="H9" s="56"/>
      <c r="I9" s="56"/>
      <c r="J9" s="56"/>
    </row>
    <row r="10" spans="1:10" ht="15" customHeight="1">
      <c r="A10" s="26">
        <v>19</v>
      </c>
      <c r="B10" s="72" t="s">
        <v>114</v>
      </c>
      <c r="C10" s="73" t="s">
        <v>118</v>
      </c>
      <c r="D10" s="79" t="s">
        <v>430</v>
      </c>
      <c r="E10" s="55"/>
      <c r="F10" s="57" t="e">
        <f>$F$5/E10</f>
        <v>#DIV/0!</v>
      </c>
      <c r="G10" s="58">
        <f>IF(OR(D10="diskv.",D10="n"),100,5*D10)</f>
        <v>100</v>
      </c>
      <c r="H10" s="155">
        <f>IF(E10="-","-",(IF(E10&gt;I$6,"diskv.",IF(E10&gt;G$6,E10-G$6,0))))</f>
        <v>0</v>
      </c>
      <c r="I10" s="156">
        <f>G10+H10</f>
        <v>100</v>
      </c>
      <c r="J10" s="101"/>
    </row>
    <row r="11" spans="1:10" ht="15" customHeight="1">
      <c r="A11" s="26">
        <v>20</v>
      </c>
      <c r="B11" s="72" t="s">
        <v>112</v>
      </c>
      <c r="C11" s="73" t="s">
        <v>116</v>
      </c>
      <c r="D11" s="79">
        <v>0</v>
      </c>
      <c r="E11" s="55">
        <v>87.86</v>
      </c>
      <c r="F11" s="61">
        <f>$F$5/E11</f>
        <v>1.9348964261324835</v>
      </c>
      <c r="G11" s="74">
        <f>IF(OR(D11="diskv.",D11="n"),100,5*D11)</f>
        <v>0</v>
      </c>
      <c r="H11" s="157">
        <f>IF(E11="-","-",(IF(E11&gt;I$6,"diskv.",IF(E11&gt;G$6,E11-G$6,0))))</f>
        <v>34.86</v>
      </c>
      <c r="I11" s="158">
        <f>G11+H11</f>
        <v>34.86</v>
      </c>
      <c r="J11" s="101">
        <v>3</v>
      </c>
    </row>
    <row r="12" spans="1:10" ht="15" customHeight="1">
      <c r="A12" s="26">
        <v>22</v>
      </c>
      <c r="B12" s="72" t="s">
        <v>113</v>
      </c>
      <c r="C12" s="73" t="s">
        <v>117</v>
      </c>
      <c r="D12" s="79">
        <v>1</v>
      </c>
      <c r="E12" s="83">
        <v>53.78</v>
      </c>
      <c r="F12" s="100">
        <f>$F$5/E12</f>
        <v>3.161026403867609</v>
      </c>
      <c r="G12" s="99">
        <f>IF(OR(D12="diskv.",D12="n"),100,5*D12)</f>
        <v>5</v>
      </c>
      <c r="H12" s="135">
        <f>IF(E12="-","-",(IF(E12&gt;I$6,"diskv.",IF(E12&gt;G$6,E12-G$6,0))))</f>
        <v>0.7800000000000011</v>
      </c>
      <c r="I12" s="136">
        <f>G12+H12</f>
        <v>5.780000000000001</v>
      </c>
      <c r="J12" s="101">
        <v>1</v>
      </c>
    </row>
    <row r="13" spans="1:10" ht="15" customHeight="1">
      <c r="A13" s="26">
        <v>23</v>
      </c>
      <c r="B13" s="72" t="s">
        <v>115</v>
      </c>
      <c r="C13" s="73" t="s">
        <v>119</v>
      </c>
      <c r="D13" s="79">
        <v>5</v>
      </c>
      <c r="E13" s="84">
        <v>47.21</v>
      </c>
      <c r="F13" s="61">
        <f>$F$5/E13</f>
        <v>3.6009320059309466</v>
      </c>
      <c r="G13" s="74">
        <f>IF(OR(D13="diskv.",D13="n"),100,5*D13)</f>
        <v>25</v>
      </c>
      <c r="H13" s="137">
        <f>IF(E13="-","-",(IF(E13&gt;I$6,"diskv.",IF(E13&gt;G$6,E13-G$6,0))))</f>
        <v>0</v>
      </c>
      <c r="I13" s="136">
        <f>G13+H13</f>
        <v>25</v>
      </c>
      <c r="J13" s="101">
        <v>2</v>
      </c>
    </row>
    <row r="14" spans="1:10" ht="15" customHeight="1">
      <c r="A14" s="17"/>
      <c r="B14" s="29" t="s">
        <v>23</v>
      </c>
      <c r="C14" s="37"/>
      <c r="D14" s="37"/>
      <c r="E14" s="37"/>
      <c r="F14" s="37"/>
      <c r="G14" s="37"/>
      <c r="H14" s="138"/>
      <c r="I14" s="138"/>
      <c r="J14" s="102"/>
    </row>
    <row r="15" spans="1:10" ht="15" customHeight="1">
      <c r="A15" s="26">
        <v>24</v>
      </c>
      <c r="B15" s="72" t="s">
        <v>128</v>
      </c>
      <c r="C15" s="73" t="s">
        <v>131</v>
      </c>
      <c r="D15" s="79" t="s">
        <v>430</v>
      </c>
      <c r="E15" s="98"/>
      <c r="F15" s="100" t="e">
        <f>$F$5/E15</f>
        <v>#DIV/0!</v>
      </c>
      <c r="G15" s="99">
        <f>IF(OR(D15="diskv.",D15="n"),100,5*D15)</f>
        <v>100</v>
      </c>
      <c r="H15" s="135">
        <f>IF(E15="-","-",(IF(E15&gt;I$6,"diskv.",IF(E15&gt;G$6,E15-G$6,0))))</f>
        <v>0</v>
      </c>
      <c r="I15" s="139">
        <f>G15+H15</f>
        <v>100</v>
      </c>
      <c r="J15" s="103"/>
    </row>
    <row r="16" spans="1:10" ht="15" customHeight="1">
      <c r="A16" s="26">
        <v>25</v>
      </c>
      <c r="B16" s="72" t="s">
        <v>129</v>
      </c>
      <c r="C16" s="73" t="s">
        <v>132</v>
      </c>
      <c r="D16" s="79">
        <v>0</v>
      </c>
      <c r="E16" s="55">
        <v>38</v>
      </c>
      <c r="F16" s="61">
        <f>$F$5/E16</f>
        <v>4.473684210526316</v>
      </c>
      <c r="G16" s="74">
        <f>IF(OR(D16="diskv.",D16="n"),100,5*D16)</f>
        <v>0</v>
      </c>
      <c r="H16" s="137">
        <f>IF(E16="-","-",(IF(E16&gt;I$6,"diskv.",IF(E16&gt;G$6,E16-G$6,0))))</f>
        <v>0</v>
      </c>
      <c r="I16" s="136">
        <f>G16+H16</f>
        <v>0</v>
      </c>
      <c r="J16" s="103">
        <v>1</v>
      </c>
    </row>
    <row r="17" spans="1:10" ht="15" customHeight="1">
      <c r="A17" s="26">
        <v>26</v>
      </c>
      <c r="B17" s="72" t="s">
        <v>130</v>
      </c>
      <c r="C17" s="73" t="s">
        <v>133</v>
      </c>
      <c r="D17" s="79">
        <v>2</v>
      </c>
      <c r="E17" s="98">
        <v>51.62</v>
      </c>
      <c r="F17" s="61">
        <f>$F$5/E17</f>
        <v>3.2932971716389</v>
      </c>
      <c r="G17" s="74">
        <f>IF(OR(D17="diskv.",D17="n"),100,5*D17)</f>
        <v>10</v>
      </c>
      <c r="H17" s="137">
        <f>IF(E17="-","-",(IF(E17&gt;I$6,"diskv.",IF(E17&gt;G$6,E17-G$6,0))))</f>
        <v>0</v>
      </c>
      <c r="I17" s="136">
        <f>G17+H17</f>
        <v>10</v>
      </c>
      <c r="J17" s="103">
        <v>2</v>
      </c>
    </row>
    <row r="18" spans="1:10" ht="15" customHeight="1">
      <c r="A18" s="17"/>
      <c r="B18" s="29" t="s">
        <v>24</v>
      </c>
      <c r="C18" s="37"/>
      <c r="D18" s="37"/>
      <c r="E18" s="37"/>
      <c r="F18" s="37"/>
      <c r="G18" s="37"/>
      <c r="H18" s="138"/>
      <c r="I18" s="138"/>
      <c r="J18" s="102"/>
    </row>
    <row r="19" spans="1:10" ht="15" customHeight="1">
      <c r="A19" s="26">
        <v>27</v>
      </c>
      <c r="B19" s="72" t="s">
        <v>141</v>
      </c>
      <c r="C19" s="73" t="s">
        <v>149</v>
      </c>
      <c r="D19" s="79">
        <v>3</v>
      </c>
      <c r="E19" s="55">
        <v>40.93</v>
      </c>
      <c r="F19" s="57">
        <f aca="true" t="shared" si="0" ref="F19:F27">$F$5/E19</f>
        <v>4.153432689958466</v>
      </c>
      <c r="G19" s="58">
        <f aca="true" t="shared" si="1" ref="G19:G27">IF(OR(D19="diskv.",D19="n"),100,5*D19)</f>
        <v>15</v>
      </c>
      <c r="H19" s="140">
        <f aca="true" t="shared" si="2" ref="H19:H27">IF(E19="-","-",(IF(E19&gt;I$6,"diskv.",IF(E19&gt;G$6,E19-G$6,0))))</f>
        <v>0</v>
      </c>
      <c r="I19" s="141">
        <f>G19+H19</f>
        <v>15</v>
      </c>
      <c r="J19" s="103">
        <v>4</v>
      </c>
    </row>
    <row r="20" spans="1:10" ht="15">
      <c r="A20" s="26">
        <v>28</v>
      </c>
      <c r="B20" s="72" t="s">
        <v>142</v>
      </c>
      <c r="C20" s="73" t="s">
        <v>52</v>
      </c>
      <c r="D20" s="79" t="s">
        <v>430</v>
      </c>
      <c r="E20" s="55"/>
      <c r="F20" s="61" t="e">
        <f t="shared" si="0"/>
        <v>#DIV/0!</v>
      </c>
      <c r="G20" s="74">
        <f t="shared" si="1"/>
        <v>100</v>
      </c>
      <c r="H20" s="137">
        <f t="shared" si="2"/>
        <v>0</v>
      </c>
      <c r="I20" s="136">
        <f>G20+H20</f>
        <v>100</v>
      </c>
      <c r="J20" s="103"/>
    </row>
    <row r="21" spans="1:10" ht="15">
      <c r="A21" s="26">
        <v>29</v>
      </c>
      <c r="B21" s="72" t="s">
        <v>143</v>
      </c>
      <c r="C21" s="73" t="s">
        <v>150</v>
      </c>
      <c r="D21" s="54">
        <v>0</v>
      </c>
      <c r="E21" s="83">
        <v>65.61</v>
      </c>
      <c r="F21" s="100">
        <f>$F$5/E21</f>
        <v>2.591068434689834</v>
      </c>
      <c r="G21" s="99">
        <f>IF(OR(D21="diskv.",D21="n"),100,5*D21)</f>
        <v>0</v>
      </c>
      <c r="H21" s="135">
        <f>IF(E21="-","-",(IF(E21&gt;I$6,"diskv.",IF(E21&gt;G$6,E21-G$6,0))))</f>
        <v>12.61</v>
      </c>
      <c r="I21" s="136">
        <f>G21+H21</f>
        <v>12.61</v>
      </c>
      <c r="J21" s="104">
        <v>3</v>
      </c>
    </row>
    <row r="22" spans="1:10" ht="15">
      <c r="A22" s="26">
        <v>30</v>
      </c>
      <c r="B22" s="72" t="s">
        <v>144</v>
      </c>
      <c r="C22" s="73" t="s">
        <v>151</v>
      </c>
      <c r="D22" s="79">
        <v>1</v>
      </c>
      <c r="E22" s="84">
        <v>33.35</v>
      </c>
      <c r="F22" s="61">
        <f>$F$5/E22</f>
        <v>5.097451274362818</v>
      </c>
      <c r="G22" s="74">
        <f>IF(OR(D22="diskv.",D22="n"),100,5*D22)</f>
        <v>5</v>
      </c>
      <c r="H22" s="137">
        <f>IF(E22="-","-",(IF(E22&gt;I$6,"diskv.",IF(E22&gt;G$6,E22-G$6,0))))</f>
        <v>0</v>
      </c>
      <c r="I22" s="136">
        <f>G22+H22</f>
        <v>5</v>
      </c>
      <c r="J22" s="105">
        <v>2</v>
      </c>
    </row>
    <row r="23" spans="1:10" ht="15">
      <c r="A23" s="26">
        <v>31</v>
      </c>
      <c r="B23" s="72" t="s">
        <v>147</v>
      </c>
      <c r="C23" s="73" t="s">
        <v>154</v>
      </c>
      <c r="D23" s="79">
        <v>4</v>
      </c>
      <c r="E23" s="55">
        <v>45.75</v>
      </c>
      <c r="F23" s="61">
        <f>$F$5/E23</f>
        <v>3.7158469945355193</v>
      </c>
      <c r="G23" s="74">
        <f>IF(OR(D23="diskv.",D23="n"),100,5*D23)</f>
        <v>20</v>
      </c>
      <c r="H23" s="137">
        <f>IF(E23="-","-",(IF(E23&gt;I$6,"diskv.",IF(E23&gt;G$6,E23-G$6,0))))</f>
        <v>0</v>
      </c>
      <c r="I23" s="136">
        <f>G23+H23</f>
        <v>20</v>
      </c>
      <c r="J23" s="103">
        <v>5</v>
      </c>
    </row>
    <row r="24" spans="1:10" ht="15">
      <c r="A24" s="26">
        <v>32</v>
      </c>
      <c r="B24" s="72" t="s">
        <v>145</v>
      </c>
      <c r="C24" s="73" t="s">
        <v>152</v>
      </c>
      <c r="D24" s="79" t="s">
        <v>430</v>
      </c>
      <c r="E24" s="55"/>
      <c r="F24" s="61" t="e">
        <f>$F$5/E24</f>
        <v>#DIV/0!</v>
      </c>
      <c r="G24" s="90">
        <f>IF(OR(D24="diskv.",D24="n"),100,5*D24)</f>
        <v>100</v>
      </c>
      <c r="H24" s="142">
        <f>IF(E24="-","-",(IF(E24&gt;I$6,"diskv.",IF(E24&gt;G$6,E24-G$6,0))))</f>
        <v>0</v>
      </c>
      <c r="I24" s="136">
        <f>G24+H24</f>
        <v>100</v>
      </c>
      <c r="J24" s="103"/>
    </row>
    <row r="25" spans="1:10" ht="15">
      <c r="A25" s="26">
        <v>33</v>
      </c>
      <c r="B25" s="72" t="s">
        <v>146</v>
      </c>
      <c r="C25" s="73" t="s">
        <v>153</v>
      </c>
      <c r="D25" s="54">
        <v>0</v>
      </c>
      <c r="E25" s="83">
        <v>44.34</v>
      </c>
      <c r="F25" s="100">
        <f t="shared" si="0"/>
        <v>3.834009923319801</v>
      </c>
      <c r="G25" s="99">
        <f t="shared" si="1"/>
        <v>0</v>
      </c>
      <c r="H25" s="135">
        <f t="shared" si="2"/>
        <v>0</v>
      </c>
      <c r="I25" s="136">
        <f>G25+H25</f>
        <v>0</v>
      </c>
      <c r="J25" s="104">
        <v>1</v>
      </c>
    </row>
    <row r="26" spans="1:10" ht="15">
      <c r="A26" s="26">
        <v>17</v>
      </c>
      <c r="B26" s="72" t="s">
        <v>82</v>
      </c>
      <c r="C26" s="73" t="s">
        <v>93</v>
      </c>
      <c r="D26" s="79" t="s">
        <v>430</v>
      </c>
      <c r="E26" s="84"/>
      <c r="F26" s="61" t="e">
        <f t="shared" si="0"/>
        <v>#DIV/0!</v>
      </c>
      <c r="G26" s="74">
        <f t="shared" si="1"/>
        <v>100</v>
      </c>
      <c r="H26" s="137">
        <f t="shared" si="2"/>
        <v>0</v>
      </c>
      <c r="I26" s="136">
        <f>G26+H26</f>
        <v>100</v>
      </c>
      <c r="J26" s="105"/>
    </row>
    <row r="27" spans="1:10" ht="15">
      <c r="A27" s="26">
        <v>18</v>
      </c>
      <c r="B27" s="72" t="s">
        <v>81</v>
      </c>
      <c r="C27" s="73" t="s">
        <v>92</v>
      </c>
      <c r="D27" s="79" t="s">
        <v>430</v>
      </c>
      <c r="E27" s="55"/>
      <c r="F27" s="61" t="e">
        <f t="shared" si="0"/>
        <v>#DIV/0!</v>
      </c>
      <c r="G27" s="74">
        <f t="shared" si="1"/>
        <v>100</v>
      </c>
      <c r="H27" s="137">
        <f t="shared" si="2"/>
        <v>0</v>
      </c>
      <c r="I27" s="136">
        <f>G27+H27</f>
        <v>100</v>
      </c>
      <c r="J27" s="103"/>
    </row>
    <row r="28" ht="15">
      <c r="J28" s="53"/>
    </row>
    <row r="30" ht="15">
      <c r="B30" s="134" t="s">
        <v>39</v>
      </c>
    </row>
  </sheetData>
  <sheetProtection/>
  <mergeCells count="8">
    <mergeCell ref="A6:A8"/>
    <mergeCell ref="B6:C6"/>
    <mergeCell ref="J6:J8"/>
    <mergeCell ref="B7:B8"/>
    <mergeCell ref="C7:C8"/>
    <mergeCell ref="D7:D8"/>
    <mergeCell ref="E7:E8"/>
    <mergeCell ref="G7:I7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0"/>
  <sheetViews>
    <sheetView zoomScale="85" zoomScaleNormal="85" zoomScalePageLayoutView="0" workbookViewId="0" topLeftCell="A1">
      <selection activeCell="Q20" sqref="Q20"/>
    </sheetView>
  </sheetViews>
  <sheetFormatPr defaultColWidth="9.140625" defaultRowHeight="15"/>
  <cols>
    <col min="1" max="1" width="5.140625" style="0" customWidth="1"/>
    <col min="2" max="2" width="23.7109375" style="0" customWidth="1"/>
    <col min="3" max="3" width="11.8515625" style="0" customWidth="1"/>
    <col min="4" max="6" width="7.7109375" style="0" customWidth="1"/>
    <col min="7" max="9" width="8.57421875" style="0" customWidth="1"/>
    <col min="10" max="10" width="6.8515625" style="0" customWidth="1"/>
  </cols>
  <sheetData>
    <row r="2" spans="1:8" ht="26.25">
      <c r="A2" s="15"/>
      <c r="B2" s="18" t="s">
        <v>33</v>
      </c>
      <c r="C2" s="19"/>
      <c r="D2" s="25" t="s">
        <v>420</v>
      </c>
      <c r="H2" s="78" t="s">
        <v>40</v>
      </c>
    </row>
    <row r="3" spans="1:4" ht="15">
      <c r="A3" s="15"/>
      <c r="B3" s="106" t="s">
        <v>2</v>
      </c>
      <c r="C3" s="19"/>
      <c r="D3" s="20"/>
    </row>
    <row r="4" spans="1:5" ht="18.75">
      <c r="A4" s="16"/>
      <c r="B4" s="21"/>
      <c r="C4" s="22"/>
      <c r="D4" s="160" t="s">
        <v>422</v>
      </c>
      <c r="E4" s="70"/>
    </row>
    <row r="5" spans="1:10" ht="15.75" thickBot="1">
      <c r="A5" s="16"/>
      <c r="B5" s="23"/>
      <c r="C5" s="22"/>
      <c r="E5" s="39" t="s">
        <v>3</v>
      </c>
      <c r="F5" s="48">
        <v>175</v>
      </c>
      <c r="G5" s="40" t="s">
        <v>4</v>
      </c>
      <c r="H5" s="38" t="s">
        <v>5</v>
      </c>
      <c r="I5" s="49">
        <f>F5/G6</f>
        <v>3.125</v>
      </c>
      <c r="J5" s="41" t="s">
        <v>6</v>
      </c>
    </row>
    <row r="6" spans="1:10" ht="16.5" thickBot="1" thickTop="1">
      <c r="A6" s="170" t="s">
        <v>1</v>
      </c>
      <c r="B6" s="171"/>
      <c r="C6" s="171"/>
      <c r="D6" s="31"/>
      <c r="E6" s="1"/>
      <c r="F6" s="1" t="s">
        <v>7</v>
      </c>
      <c r="G6" s="133">
        <v>56</v>
      </c>
      <c r="H6" s="1" t="s">
        <v>8</v>
      </c>
      <c r="I6" s="50">
        <v>100</v>
      </c>
      <c r="J6" s="169" t="s">
        <v>9</v>
      </c>
    </row>
    <row r="7" spans="1:10" ht="16.5" customHeight="1" thickBot="1" thickTop="1">
      <c r="A7" s="170"/>
      <c r="B7" s="172" t="s">
        <v>11</v>
      </c>
      <c r="C7" s="172" t="s">
        <v>12</v>
      </c>
      <c r="D7" s="173" t="s">
        <v>13</v>
      </c>
      <c r="E7" s="165" t="s">
        <v>30</v>
      </c>
      <c r="F7" s="43" t="s">
        <v>14</v>
      </c>
      <c r="G7" s="166" t="s">
        <v>15</v>
      </c>
      <c r="H7" s="167"/>
      <c r="I7" s="168"/>
      <c r="J7" s="169"/>
    </row>
    <row r="8" spans="1:10" ht="16.5" thickBot="1" thickTop="1">
      <c r="A8" s="170"/>
      <c r="B8" s="172"/>
      <c r="C8" s="172"/>
      <c r="D8" s="173"/>
      <c r="E8" s="165"/>
      <c r="F8" s="44" t="s">
        <v>6</v>
      </c>
      <c r="G8" s="45" t="s">
        <v>19</v>
      </c>
      <c r="H8" s="46" t="s">
        <v>20</v>
      </c>
      <c r="I8" s="47" t="s">
        <v>21</v>
      </c>
      <c r="J8" s="169"/>
    </row>
    <row r="9" spans="1:10" ht="15" customHeight="1" thickTop="1">
      <c r="A9" s="17"/>
      <c r="B9" s="27" t="s">
        <v>22</v>
      </c>
      <c r="C9" s="56"/>
      <c r="D9" s="56"/>
      <c r="E9" s="56"/>
      <c r="F9" s="56"/>
      <c r="G9" s="56"/>
      <c r="H9" s="56"/>
      <c r="I9" s="56"/>
      <c r="J9" s="56"/>
    </row>
    <row r="10" spans="1:10" ht="15" customHeight="1">
      <c r="A10" s="26">
        <v>19</v>
      </c>
      <c r="B10" s="72" t="s">
        <v>114</v>
      </c>
      <c r="C10" s="73" t="s">
        <v>118</v>
      </c>
      <c r="D10" s="79" t="s">
        <v>430</v>
      </c>
      <c r="E10" s="55"/>
      <c r="F10" s="57" t="e">
        <f>$F$5/E10</f>
        <v>#DIV/0!</v>
      </c>
      <c r="G10" s="58">
        <f>IF(OR(D10="diskv.",D10="n"),100,5*D10)</f>
        <v>100</v>
      </c>
      <c r="H10" s="155">
        <f>IF(E10="-","-",(IF(E10&gt;I$6,"diskv.",IF(E10&gt;G$6,E10-G$6,0))))</f>
        <v>0</v>
      </c>
      <c r="I10" s="156">
        <f>G10+H10</f>
        <v>100</v>
      </c>
      <c r="J10" s="101"/>
    </row>
    <row r="11" spans="1:10" ht="15" customHeight="1">
      <c r="A11" s="26">
        <v>20</v>
      </c>
      <c r="B11" s="72" t="s">
        <v>112</v>
      </c>
      <c r="C11" s="73" t="s">
        <v>116</v>
      </c>
      <c r="D11" s="79">
        <v>1</v>
      </c>
      <c r="E11" s="55">
        <v>89.03</v>
      </c>
      <c r="F11" s="61">
        <f>$F$5/E11</f>
        <v>1.9656295630686285</v>
      </c>
      <c r="G11" s="74">
        <f>IF(OR(D11="diskv.",D11="n"),100,5*D11)</f>
        <v>5</v>
      </c>
      <c r="H11" s="157">
        <f>IF(E11="-","-",(IF(E11&gt;I$6,"diskv.",IF(E11&gt;G$6,E11-G$6,0))))</f>
        <v>33.03</v>
      </c>
      <c r="I11" s="158">
        <f>G11+H11</f>
        <v>38.03</v>
      </c>
      <c r="J11" s="101">
        <v>2</v>
      </c>
    </row>
    <row r="12" spans="1:10" ht="15" customHeight="1">
      <c r="A12" s="26">
        <v>22</v>
      </c>
      <c r="B12" s="72" t="s">
        <v>113</v>
      </c>
      <c r="C12" s="73" t="s">
        <v>117</v>
      </c>
      <c r="D12" s="79" t="s">
        <v>430</v>
      </c>
      <c r="E12" s="83"/>
      <c r="F12" s="100" t="e">
        <f>$F$5/E12</f>
        <v>#DIV/0!</v>
      </c>
      <c r="G12" s="99">
        <f>IF(OR(D12="diskv.",D12="n"),100,5*D12)</f>
        <v>100</v>
      </c>
      <c r="H12" s="135">
        <f>IF(E12="-","-",(IF(E12&gt;I$6,"diskv.",IF(E12&gt;G$6,E12-G$6,0))))</f>
        <v>0</v>
      </c>
      <c r="I12" s="136">
        <f>G12+H12</f>
        <v>100</v>
      </c>
      <c r="J12" s="101"/>
    </row>
    <row r="13" spans="1:10" ht="15" customHeight="1">
      <c r="A13" s="26">
        <v>23</v>
      </c>
      <c r="B13" s="72" t="s">
        <v>115</v>
      </c>
      <c r="C13" s="73" t="s">
        <v>119</v>
      </c>
      <c r="D13" s="79">
        <v>5</v>
      </c>
      <c r="E13" s="84">
        <v>43.25</v>
      </c>
      <c r="F13" s="61">
        <f>$F$5/E13</f>
        <v>4.046242774566474</v>
      </c>
      <c r="G13" s="74">
        <f>IF(OR(D13="diskv.",D13="n"),100,5*D13)</f>
        <v>25</v>
      </c>
      <c r="H13" s="137">
        <f>IF(E13="-","-",(IF(E13&gt;I$6,"diskv.",IF(E13&gt;G$6,E13-G$6,0))))</f>
        <v>0</v>
      </c>
      <c r="I13" s="136">
        <f>G13+H13</f>
        <v>25</v>
      </c>
      <c r="J13" s="101">
        <v>1</v>
      </c>
    </row>
    <row r="14" spans="1:10" ht="15" customHeight="1">
      <c r="A14" s="17"/>
      <c r="B14" s="29" t="s">
        <v>23</v>
      </c>
      <c r="C14" s="37"/>
      <c r="D14" s="37"/>
      <c r="E14" s="37"/>
      <c r="F14" s="37"/>
      <c r="G14" s="37"/>
      <c r="H14" s="138"/>
      <c r="I14" s="138"/>
      <c r="J14" s="102"/>
    </row>
    <row r="15" spans="1:10" ht="15" customHeight="1">
      <c r="A15" s="26">
        <v>24</v>
      </c>
      <c r="B15" s="72" t="s">
        <v>128</v>
      </c>
      <c r="C15" s="73" t="s">
        <v>131</v>
      </c>
      <c r="D15" s="79">
        <v>1</v>
      </c>
      <c r="E15" s="98">
        <v>44.91</v>
      </c>
      <c r="F15" s="100">
        <f>$F$5/E15</f>
        <v>3.8966822533956806</v>
      </c>
      <c r="G15" s="99">
        <f>IF(OR(D15="diskv.",D15="n"),100,5*D15)</f>
        <v>5</v>
      </c>
      <c r="H15" s="135">
        <f>IF(E15="-","-",(IF(E15&gt;I$6,"diskv.",IF(E15&gt;G$6,E15-G$6,0))))</f>
        <v>0</v>
      </c>
      <c r="I15" s="139">
        <f>G15+H15</f>
        <v>5</v>
      </c>
      <c r="J15" s="103">
        <v>1</v>
      </c>
    </row>
    <row r="16" spans="1:10" ht="15" customHeight="1">
      <c r="A16" s="26">
        <v>25</v>
      </c>
      <c r="B16" s="72" t="s">
        <v>129</v>
      </c>
      <c r="C16" s="73" t="s">
        <v>132</v>
      </c>
      <c r="D16" s="79">
        <v>2</v>
      </c>
      <c r="E16" s="55">
        <v>45.88</v>
      </c>
      <c r="F16" s="61">
        <f>$F$5/E16</f>
        <v>3.8142981691368787</v>
      </c>
      <c r="G16" s="74">
        <f>IF(OR(D16="diskv.",D16="n"),100,5*D16)</f>
        <v>10</v>
      </c>
      <c r="H16" s="137">
        <f>IF(E16="-","-",(IF(E16&gt;I$6,"diskv.",IF(E16&gt;G$6,E16-G$6,0))))</f>
        <v>0</v>
      </c>
      <c r="I16" s="136">
        <f>G16+H16</f>
        <v>10</v>
      </c>
      <c r="J16" s="103">
        <v>2</v>
      </c>
    </row>
    <row r="17" spans="1:10" ht="15" customHeight="1">
      <c r="A17" s="26">
        <v>26</v>
      </c>
      <c r="B17" s="72" t="s">
        <v>130</v>
      </c>
      <c r="C17" s="73" t="s">
        <v>133</v>
      </c>
      <c r="D17" s="79" t="s">
        <v>430</v>
      </c>
      <c r="E17" s="98"/>
      <c r="F17" s="61" t="e">
        <f>$F$5/E17</f>
        <v>#DIV/0!</v>
      </c>
      <c r="G17" s="74">
        <f>IF(OR(D17="diskv.",D17="n"),100,5*D17)</f>
        <v>100</v>
      </c>
      <c r="H17" s="137">
        <f>IF(E17="-","-",(IF(E17&gt;I$6,"diskv.",IF(E17&gt;G$6,E17-G$6,0))))</f>
        <v>0</v>
      </c>
      <c r="I17" s="136">
        <f>G17+H17</f>
        <v>100</v>
      </c>
      <c r="J17" s="103"/>
    </row>
    <row r="18" spans="1:10" ht="15" customHeight="1">
      <c r="A18" s="17"/>
      <c r="B18" s="29" t="s">
        <v>24</v>
      </c>
      <c r="C18" s="37"/>
      <c r="D18" s="37"/>
      <c r="E18" s="37"/>
      <c r="F18" s="37"/>
      <c r="G18" s="37"/>
      <c r="H18" s="138"/>
      <c r="I18" s="138"/>
      <c r="J18" s="102"/>
    </row>
    <row r="19" spans="1:10" ht="15" customHeight="1">
      <c r="A19" s="26">
        <v>27</v>
      </c>
      <c r="B19" s="72" t="s">
        <v>141</v>
      </c>
      <c r="C19" s="73" t="s">
        <v>149</v>
      </c>
      <c r="D19" s="79" t="s">
        <v>430</v>
      </c>
      <c r="E19" s="55"/>
      <c r="F19" s="57" t="e">
        <f aca="true" t="shared" si="0" ref="F19:F27">$F$5/E19</f>
        <v>#DIV/0!</v>
      </c>
      <c r="G19" s="58">
        <f aca="true" t="shared" si="1" ref="G19:G27">IF(OR(D19="diskv.",D19="n"),100,5*D19)</f>
        <v>100</v>
      </c>
      <c r="H19" s="140">
        <f aca="true" t="shared" si="2" ref="H19:H27">IF(E19="-","-",(IF(E19&gt;I$6,"diskv.",IF(E19&gt;G$6,E19-G$6,0))))</f>
        <v>0</v>
      </c>
      <c r="I19" s="141">
        <f>G19+H19</f>
        <v>100</v>
      </c>
      <c r="J19" s="103"/>
    </row>
    <row r="20" spans="1:10" ht="15">
      <c r="A20" s="26">
        <v>28</v>
      </c>
      <c r="B20" s="72" t="s">
        <v>142</v>
      </c>
      <c r="C20" s="73" t="s">
        <v>52</v>
      </c>
      <c r="D20" s="79" t="s">
        <v>430</v>
      </c>
      <c r="E20" s="55"/>
      <c r="F20" s="61" t="e">
        <f t="shared" si="0"/>
        <v>#DIV/0!</v>
      </c>
      <c r="G20" s="74">
        <f t="shared" si="1"/>
        <v>100</v>
      </c>
      <c r="H20" s="137">
        <f t="shared" si="2"/>
        <v>0</v>
      </c>
      <c r="I20" s="136">
        <f>G20+H20</f>
        <v>100</v>
      </c>
      <c r="J20" s="103"/>
    </row>
    <row r="21" spans="1:10" ht="15">
      <c r="A21" s="26">
        <v>29</v>
      </c>
      <c r="B21" s="72" t="s">
        <v>143</v>
      </c>
      <c r="C21" s="73" t="s">
        <v>150</v>
      </c>
      <c r="D21" s="54">
        <v>2</v>
      </c>
      <c r="E21" s="83">
        <v>69.6</v>
      </c>
      <c r="F21" s="100">
        <f t="shared" si="0"/>
        <v>2.514367816091954</v>
      </c>
      <c r="G21" s="99">
        <f t="shared" si="1"/>
        <v>10</v>
      </c>
      <c r="H21" s="135">
        <f t="shared" si="2"/>
        <v>13.599999999999994</v>
      </c>
      <c r="I21" s="136">
        <f aca="true" t="shared" si="3" ref="I21:I27">G21+H21</f>
        <v>23.599999999999994</v>
      </c>
      <c r="J21" s="104">
        <v>1</v>
      </c>
    </row>
    <row r="22" spans="1:10" ht="15">
      <c r="A22" s="26">
        <v>30</v>
      </c>
      <c r="B22" s="72" t="s">
        <v>144</v>
      </c>
      <c r="C22" s="73" t="s">
        <v>151</v>
      </c>
      <c r="D22" s="79" t="s">
        <v>430</v>
      </c>
      <c r="E22" s="84"/>
      <c r="F22" s="61" t="e">
        <f t="shared" si="0"/>
        <v>#DIV/0!</v>
      </c>
      <c r="G22" s="74">
        <f t="shared" si="1"/>
        <v>100</v>
      </c>
      <c r="H22" s="137">
        <f t="shared" si="2"/>
        <v>0</v>
      </c>
      <c r="I22" s="136">
        <f t="shared" si="3"/>
        <v>100</v>
      </c>
      <c r="J22" s="105"/>
    </row>
    <row r="23" spans="1:10" ht="15">
      <c r="A23" s="26">
        <v>31</v>
      </c>
      <c r="B23" s="72" t="s">
        <v>147</v>
      </c>
      <c r="C23" s="73" t="s">
        <v>154</v>
      </c>
      <c r="D23" s="79" t="s">
        <v>430</v>
      </c>
      <c r="E23" s="55"/>
      <c r="F23" s="61" t="e">
        <f t="shared" si="0"/>
        <v>#DIV/0!</v>
      </c>
      <c r="G23" s="74">
        <f t="shared" si="1"/>
        <v>100</v>
      </c>
      <c r="H23" s="137">
        <f t="shared" si="2"/>
        <v>0</v>
      </c>
      <c r="I23" s="136">
        <f t="shared" si="3"/>
        <v>100</v>
      </c>
      <c r="J23" s="103"/>
    </row>
    <row r="24" spans="1:10" ht="15">
      <c r="A24" s="26">
        <v>32</v>
      </c>
      <c r="B24" s="72" t="s">
        <v>145</v>
      </c>
      <c r="C24" s="73" t="s">
        <v>152</v>
      </c>
      <c r="D24" s="79" t="s">
        <v>430</v>
      </c>
      <c r="E24" s="55"/>
      <c r="F24" s="61" t="e">
        <f t="shared" si="0"/>
        <v>#DIV/0!</v>
      </c>
      <c r="G24" s="90">
        <f t="shared" si="1"/>
        <v>100</v>
      </c>
      <c r="H24" s="142">
        <f t="shared" si="2"/>
        <v>0</v>
      </c>
      <c r="I24" s="136">
        <f t="shared" si="3"/>
        <v>100</v>
      </c>
      <c r="J24" s="103"/>
    </row>
    <row r="25" spans="1:10" ht="15">
      <c r="A25" s="26">
        <v>33</v>
      </c>
      <c r="B25" s="72" t="s">
        <v>146</v>
      </c>
      <c r="C25" s="73" t="s">
        <v>153</v>
      </c>
      <c r="D25" s="79" t="s">
        <v>430</v>
      </c>
      <c r="E25" s="83"/>
      <c r="F25" s="100" t="e">
        <f t="shared" si="0"/>
        <v>#DIV/0!</v>
      </c>
      <c r="G25" s="99">
        <f t="shared" si="1"/>
        <v>100</v>
      </c>
      <c r="H25" s="135">
        <f t="shared" si="2"/>
        <v>0</v>
      </c>
      <c r="I25" s="136">
        <f t="shared" si="3"/>
        <v>100</v>
      </c>
      <c r="J25" s="104"/>
    </row>
    <row r="26" spans="1:10" ht="15">
      <c r="A26" s="26">
        <v>17</v>
      </c>
      <c r="B26" s="72" t="s">
        <v>82</v>
      </c>
      <c r="C26" s="73" t="s">
        <v>93</v>
      </c>
      <c r="D26" s="79" t="s">
        <v>430</v>
      </c>
      <c r="E26" s="84"/>
      <c r="F26" s="61" t="e">
        <f t="shared" si="0"/>
        <v>#DIV/0!</v>
      </c>
      <c r="G26" s="74">
        <f t="shared" si="1"/>
        <v>100</v>
      </c>
      <c r="H26" s="137">
        <f t="shared" si="2"/>
        <v>0</v>
      </c>
      <c r="I26" s="136">
        <f t="shared" si="3"/>
        <v>100</v>
      </c>
      <c r="J26" s="105"/>
    </row>
    <row r="27" spans="1:10" ht="15">
      <c r="A27" s="26">
        <v>18</v>
      </c>
      <c r="B27" s="72" t="s">
        <v>81</v>
      </c>
      <c r="C27" s="73" t="s">
        <v>92</v>
      </c>
      <c r="D27" s="79" t="s">
        <v>430</v>
      </c>
      <c r="E27" s="55"/>
      <c r="F27" s="61" t="e">
        <f t="shared" si="0"/>
        <v>#DIV/0!</v>
      </c>
      <c r="G27" s="74">
        <f t="shared" si="1"/>
        <v>100</v>
      </c>
      <c r="H27" s="137">
        <f t="shared" si="2"/>
        <v>0</v>
      </c>
      <c r="I27" s="136">
        <f t="shared" si="3"/>
        <v>100</v>
      </c>
      <c r="J27" s="103"/>
    </row>
    <row r="28" ht="15">
      <c r="J28" s="53"/>
    </row>
    <row r="30" ht="15">
      <c r="B30" s="134" t="s">
        <v>39</v>
      </c>
    </row>
  </sheetData>
  <sheetProtection/>
  <mergeCells count="8">
    <mergeCell ref="A6:A8"/>
    <mergeCell ref="B6:C6"/>
    <mergeCell ref="J6:J8"/>
    <mergeCell ref="B7:B8"/>
    <mergeCell ref="C7:C8"/>
    <mergeCell ref="D7:D8"/>
    <mergeCell ref="E7:E8"/>
    <mergeCell ref="G7:I7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1"/>
  <sheetViews>
    <sheetView zoomScale="85" zoomScaleNormal="85" zoomScalePageLayoutView="0" workbookViewId="0" topLeftCell="A1">
      <selection activeCell="I5" sqref="I5"/>
    </sheetView>
  </sheetViews>
  <sheetFormatPr defaultColWidth="9.140625" defaultRowHeight="15"/>
  <cols>
    <col min="1" max="1" width="5.140625" style="0" customWidth="1"/>
    <col min="2" max="2" width="23.7109375" style="0" customWidth="1"/>
    <col min="3" max="3" width="11.8515625" style="0" customWidth="1"/>
    <col min="4" max="6" width="7.7109375" style="0" customWidth="1"/>
    <col min="7" max="9" width="8.57421875" style="0" customWidth="1"/>
    <col min="10" max="10" width="6.8515625" style="0" customWidth="1"/>
  </cols>
  <sheetData>
    <row r="2" spans="1:8" ht="26.25">
      <c r="A2" s="15"/>
      <c r="B2" s="18" t="s">
        <v>423</v>
      </c>
      <c r="C2" s="19"/>
      <c r="D2" s="25" t="s">
        <v>420</v>
      </c>
      <c r="H2" s="78" t="s">
        <v>40</v>
      </c>
    </row>
    <row r="3" spans="1:4" ht="15">
      <c r="A3" s="15"/>
      <c r="B3" s="106" t="s">
        <v>2</v>
      </c>
      <c r="C3" s="19"/>
      <c r="D3" s="20"/>
    </row>
    <row r="4" spans="1:5" ht="18.75">
      <c r="A4" s="16"/>
      <c r="B4" s="21"/>
      <c r="C4" s="22"/>
      <c r="D4" s="160" t="s">
        <v>421</v>
      </c>
      <c r="E4" s="70"/>
    </row>
    <row r="5" spans="1:10" ht="15.75" thickBot="1">
      <c r="A5" s="16"/>
      <c r="B5" s="23"/>
      <c r="C5" s="22"/>
      <c r="E5" s="39" t="s">
        <v>3</v>
      </c>
      <c r="F5" s="48">
        <v>195</v>
      </c>
      <c r="G5" s="40" t="s">
        <v>4</v>
      </c>
      <c r="H5" s="38" t="s">
        <v>5</v>
      </c>
      <c r="I5" s="49">
        <f>F5/G6</f>
        <v>3.5454545454545454</v>
      </c>
      <c r="J5" s="41" t="s">
        <v>6</v>
      </c>
    </row>
    <row r="6" spans="1:10" ht="16.5" thickBot="1" thickTop="1">
      <c r="A6" s="170" t="s">
        <v>1</v>
      </c>
      <c r="B6" s="171"/>
      <c r="C6" s="171"/>
      <c r="D6" s="31"/>
      <c r="E6" s="1"/>
      <c r="F6" s="1" t="s">
        <v>7</v>
      </c>
      <c r="G6" s="133">
        <v>55</v>
      </c>
      <c r="H6" s="1" t="s">
        <v>8</v>
      </c>
      <c r="I6" s="50">
        <v>95</v>
      </c>
      <c r="J6" s="169" t="s">
        <v>9</v>
      </c>
    </row>
    <row r="7" spans="1:10" ht="16.5" customHeight="1" thickBot="1" thickTop="1">
      <c r="A7" s="170"/>
      <c r="B7" s="172" t="s">
        <v>11</v>
      </c>
      <c r="C7" s="172" t="s">
        <v>12</v>
      </c>
      <c r="D7" s="173" t="s">
        <v>13</v>
      </c>
      <c r="E7" s="165" t="s">
        <v>30</v>
      </c>
      <c r="F7" s="43" t="s">
        <v>14</v>
      </c>
      <c r="G7" s="166" t="s">
        <v>15</v>
      </c>
      <c r="H7" s="167"/>
      <c r="I7" s="168"/>
      <c r="J7" s="169"/>
    </row>
    <row r="8" spans="1:10" ht="16.5" thickBot="1" thickTop="1">
      <c r="A8" s="170"/>
      <c r="B8" s="172"/>
      <c r="C8" s="172"/>
      <c r="D8" s="173"/>
      <c r="E8" s="165"/>
      <c r="F8" s="44" t="s">
        <v>6</v>
      </c>
      <c r="G8" s="45" t="s">
        <v>19</v>
      </c>
      <c r="H8" s="46" t="s">
        <v>20</v>
      </c>
      <c r="I8" s="47" t="s">
        <v>21</v>
      </c>
      <c r="J8" s="169"/>
    </row>
    <row r="9" spans="1:10" ht="15" customHeight="1" thickTop="1">
      <c r="A9" s="17"/>
      <c r="B9" s="27" t="s">
        <v>22</v>
      </c>
      <c r="C9" s="56"/>
      <c r="D9" s="56"/>
      <c r="E9" s="56"/>
      <c r="F9" s="56"/>
      <c r="G9" s="56"/>
      <c r="H9" s="56"/>
      <c r="I9" s="56"/>
      <c r="J9" s="56"/>
    </row>
    <row r="10" spans="1:10" ht="15" customHeight="1">
      <c r="A10" s="26">
        <v>34</v>
      </c>
      <c r="B10" s="72" t="s">
        <v>167</v>
      </c>
      <c r="C10" s="73" t="s">
        <v>173</v>
      </c>
      <c r="D10" s="79">
        <v>0</v>
      </c>
      <c r="E10" s="55">
        <v>70.87</v>
      </c>
      <c r="F10" s="57">
        <f>$F$5/E10</f>
        <v>2.751516861859743</v>
      </c>
      <c r="G10" s="58">
        <f>IF(OR(D10="diskv.",D10="n"),100,5*D10)</f>
        <v>0</v>
      </c>
      <c r="H10" s="155">
        <f>IF(E10="-","-",(IF(E10&gt;I$6,"diskv.",IF(E10&gt;G$6,E10-G$6,0))))</f>
        <v>15.870000000000005</v>
      </c>
      <c r="I10" s="156">
        <f>G10+H10</f>
        <v>15.870000000000005</v>
      </c>
      <c r="J10" s="101">
        <v>1</v>
      </c>
    </row>
    <row r="11" spans="1:10" ht="15" customHeight="1">
      <c r="A11" s="26">
        <v>35</v>
      </c>
      <c r="B11" s="72" t="s">
        <v>112</v>
      </c>
      <c r="C11" s="73" t="s">
        <v>172</v>
      </c>
      <c r="D11" s="79">
        <v>1</v>
      </c>
      <c r="E11" s="55">
        <v>78.81</v>
      </c>
      <c r="F11" s="61">
        <f>$F$5/E11</f>
        <v>2.4743052912066994</v>
      </c>
      <c r="G11" s="74">
        <f>IF(OR(D11="diskv.",D11="n"),100,5*D11)</f>
        <v>5</v>
      </c>
      <c r="H11" s="157">
        <f>IF(E11="-","-",(IF(E11&gt;I$6,"diskv.",IF(E11&gt;G$6,E11-G$6,0))))</f>
        <v>23.810000000000002</v>
      </c>
      <c r="I11" s="158">
        <f>G11+H11</f>
        <v>28.810000000000002</v>
      </c>
      <c r="J11" s="101">
        <v>2</v>
      </c>
    </row>
    <row r="12" spans="1:10" ht="15" customHeight="1">
      <c r="A12" s="26">
        <v>37</v>
      </c>
      <c r="B12" s="72" t="s">
        <v>168</v>
      </c>
      <c r="C12" s="73" t="s">
        <v>174</v>
      </c>
      <c r="D12" s="79" t="s">
        <v>430</v>
      </c>
      <c r="E12" s="83"/>
      <c r="F12" s="100" t="e">
        <f>$F$5/E12</f>
        <v>#DIV/0!</v>
      </c>
      <c r="G12" s="99">
        <f>IF(OR(D12="diskv.",D12="n"),100,5*D12)</f>
        <v>100</v>
      </c>
      <c r="H12" s="135">
        <f>IF(E12="-","-",(IF(E12&gt;I$6,"diskv.",IF(E12&gt;G$6,E12-G$6,0))))</f>
        <v>0</v>
      </c>
      <c r="I12" s="136">
        <f>G12+H12</f>
        <v>100</v>
      </c>
      <c r="J12" s="101"/>
    </row>
    <row r="13" spans="1:10" ht="15" customHeight="1">
      <c r="A13" s="26">
        <v>38</v>
      </c>
      <c r="B13" s="72" t="s">
        <v>169</v>
      </c>
      <c r="C13" s="73" t="s">
        <v>175</v>
      </c>
      <c r="D13" s="79" t="s">
        <v>430</v>
      </c>
      <c r="E13" s="84"/>
      <c r="F13" s="61" t="e">
        <f>$F$5/E13</f>
        <v>#DIV/0!</v>
      </c>
      <c r="G13" s="74">
        <f>IF(OR(D13="diskv.",D13="n"),100,5*D13)</f>
        <v>100</v>
      </c>
      <c r="H13" s="137">
        <f>IF(E13="-","-",(IF(E13&gt;I$6,"diskv.",IF(E13&gt;G$6,E13-G$6,0))))</f>
        <v>0</v>
      </c>
      <c r="I13" s="136">
        <f>G13+H13</f>
        <v>100</v>
      </c>
      <c r="J13" s="101"/>
    </row>
    <row r="14" spans="1:10" ht="15" customHeight="1">
      <c r="A14" s="26">
        <v>21</v>
      </c>
      <c r="B14" s="72" t="s">
        <v>426</v>
      </c>
      <c r="C14" s="73" t="s">
        <v>427</v>
      </c>
      <c r="D14" s="79" t="s">
        <v>430</v>
      </c>
      <c r="E14" s="84"/>
      <c r="F14" s="61" t="e">
        <f>$F$5/E14</f>
        <v>#DIV/0!</v>
      </c>
      <c r="G14" s="74">
        <f>IF(OR(D14="diskv.",D14="n"),100,5*D14)</f>
        <v>100</v>
      </c>
      <c r="H14" s="137">
        <f>IF(E14="-","-",(IF(E14&gt;I$6,"diskv.",IF(E14&gt;G$6,E14-G$6,0))))</f>
        <v>0</v>
      </c>
      <c r="I14" s="136">
        <f>G14+H14</f>
        <v>100</v>
      </c>
      <c r="J14" s="101"/>
    </row>
    <row r="15" spans="1:10" ht="15" customHeight="1">
      <c r="A15" s="17"/>
      <c r="B15" s="29" t="s">
        <v>23</v>
      </c>
      <c r="C15" s="37"/>
      <c r="D15" s="37"/>
      <c r="E15" s="37"/>
      <c r="F15" s="37"/>
      <c r="G15" s="37"/>
      <c r="H15" s="138"/>
      <c r="I15" s="138"/>
      <c r="J15" s="102"/>
    </row>
    <row r="16" spans="1:10" ht="15" customHeight="1">
      <c r="A16" s="26">
        <v>39</v>
      </c>
      <c r="B16" s="72" t="s">
        <v>182</v>
      </c>
      <c r="C16" s="73" t="s">
        <v>184</v>
      </c>
      <c r="D16" s="79" t="s">
        <v>430</v>
      </c>
      <c r="E16" s="98"/>
      <c r="F16" s="100" t="e">
        <f>$F$5/E16</f>
        <v>#DIV/0!</v>
      </c>
      <c r="G16" s="99">
        <f>IF(OR(D16="diskv.",D16="n"),100,5*D16)</f>
        <v>100</v>
      </c>
      <c r="H16" s="135">
        <f>IF(E16="-","-",(IF(E16&gt;I$6,"diskv.",IF(E16&gt;G$6,E16-G$6,0))))</f>
        <v>0</v>
      </c>
      <c r="I16" s="139">
        <f>G16+H16</f>
        <v>100</v>
      </c>
      <c r="J16" s="103"/>
    </row>
    <row r="17" spans="1:10" ht="15" customHeight="1">
      <c r="A17" s="26">
        <v>40</v>
      </c>
      <c r="B17" s="72" t="s">
        <v>183</v>
      </c>
      <c r="C17" s="73" t="s">
        <v>185</v>
      </c>
      <c r="D17" s="79" t="s">
        <v>430</v>
      </c>
      <c r="E17" s="55"/>
      <c r="F17" s="61" t="e">
        <f>$F$5/E17</f>
        <v>#DIV/0!</v>
      </c>
      <c r="G17" s="74">
        <f>IF(OR(D17="diskv.",D17="n"),100,5*D17)</f>
        <v>100</v>
      </c>
      <c r="H17" s="137">
        <f>IF(E17="-","-",(IF(E17&gt;I$6,"diskv.",IF(E17&gt;G$6,E17-G$6,0))))</f>
        <v>0</v>
      </c>
      <c r="I17" s="136">
        <f>G17+H17</f>
        <v>100</v>
      </c>
      <c r="J17" s="103"/>
    </row>
    <row r="18" spans="1:10" ht="15" customHeight="1">
      <c r="A18" s="17"/>
      <c r="B18" s="29" t="s">
        <v>24</v>
      </c>
      <c r="C18" s="37"/>
      <c r="D18" s="37"/>
      <c r="E18" s="37"/>
      <c r="F18" s="37"/>
      <c r="G18" s="37"/>
      <c r="H18" s="138"/>
      <c r="I18" s="138"/>
      <c r="J18" s="102"/>
    </row>
    <row r="19" spans="1:10" ht="15" customHeight="1">
      <c r="A19" s="26">
        <v>41</v>
      </c>
      <c r="B19" s="72" t="s">
        <v>190</v>
      </c>
      <c r="C19" s="73" t="s">
        <v>199</v>
      </c>
      <c r="D19" s="79" t="s">
        <v>430</v>
      </c>
      <c r="E19" s="55"/>
      <c r="F19" s="57" t="e">
        <f aca="true" t="shared" si="0" ref="F19:F28">$F$5/E19</f>
        <v>#DIV/0!</v>
      </c>
      <c r="G19" s="58">
        <f aca="true" t="shared" si="1" ref="G19:G28">IF(OR(D19="diskv.",D19="n"),100,5*D19)</f>
        <v>100</v>
      </c>
      <c r="H19" s="140">
        <f aca="true" t="shared" si="2" ref="H19:H28">IF(E19="-","-",(IF(E19&gt;I$6,"diskv.",IF(E19&gt;G$6,E19-G$6,0))))</f>
        <v>0</v>
      </c>
      <c r="I19" s="141">
        <f>G19+H19</f>
        <v>100</v>
      </c>
      <c r="J19" s="103"/>
    </row>
    <row r="20" spans="1:10" ht="15">
      <c r="A20" s="26">
        <v>42</v>
      </c>
      <c r="B20" s="72" t="s">
        <v>191</v>
      </c>
      <c r="C20" s="73" t="s">
        <v>200</v>
      </c>
      <c r="D20" s="79">
        <v>4</v>
      </c>
      <c r="E20" s="55">
        <v>41.15</v>
      </c>
      <c r="F20" s="61">
        <f t="shared" si="0"/>
        <v>4.738760631834751</v>
      </c>
      <c r="G20" s="74">
        <f t="shared" si="1"/>
        <v>20</v>
      </c>
      <c r="H20" s="137">
        <f t="shared" si="2"/>
        <v>0</v>
      </c>
      <c r="I20" s="136">
        <f>G20+H20</f>
        <v>20</v>
      </c>
      <c r="J20" s="103">
        <v>3</v>
      </c>
    </row>
    <row r="21" spans="1:10" ht="15">
      <c r="A21" s="26">
        <v>43</v>
      </c>
      <c r="B21" s="72" t="s">
        <v>194</v>
      </c>
      <c r="C21" s="73" t="s">
        <v>204</v>
      </c>
      <c r="D21" s="79" t="s">
        <v>430</v>
      </c>
      <c r="E21" s="83"/>
      <c r="F21" s="100" t="e">
        <f>$F$5/E21</f>
        <v>#DIV/0!</v>
      </c>
      <c r="G21" s="99">
        <f>IF(OR(D21="diskv.",D21="n"),100,5*D21)</f>
        <v>100</v>
      </c>
      <c r="H21" s="135">
        <f>IF(E21="-","-",(IF(E21&gt;I$6,"diskv.",IF(E21&gt;G$6,E21-G$6,0))))</f>
        <v>0</v>
      </c>
      <c r="I21" s="136">
        <f>G21+H21</f>
        <v>100</v>
      </c>
      <c r="J21" s="104"/>
    </row>
    <row r="22" spans="1:10" ht="15">
      <c r="A22" s="26">
        <v>44</v>
      </c>
      <c r="B22" s="72" t="s">
        <v>192</v>
      </c>
      <c r="C22" s="73" t="s">
        <v>201</v>
      </c>
      <c r="D22" s="79">
        <v>2</v>
      </c>
      <c r="E22" s="84">
        <v>46.45</v>
      </c>
      <c r="F22" s="61">
        <f>$F$5/E22</f>
        <v>4.198062432723358</v>
      </c>
      <c r="G22" s="74">
        <f>IF(OR(D22="diskv.",D22="n"),100,5*D22)</f>
        <v>10</v>
      </c>
      <c r="H22" s="137">
        <f>IF(E22="-","-",(IF(E22&gt;I$6,"diskv.",IF(E22&gt;G$6,E22-G$6,0))))</f>
        <v>0</v>
      </c>
      <c r="I22" s="136">
        <f>G22+H22</f>
        <v>10</v>
      </c>
      <c r="J22" s="105">
        <v>2</v>
      </c>
    </row>
    <row r="23" spans="1:10" ht="15">
      <c r="A23" s="26">
        <v>45</v>
      </c>
      <c r="B23" s="72" t="s">
        <v>196</v>
      </c>
      <c r="C23" s="73" t="s">
        <v>206</v>
      </c>
      <c r="D23" s="79" t="s">
        <v>430</v>
      </c>
      <c r="E23" s="55"/>
      <c r="F23" s="61" t="e">
        <f>$F$5/E23</f>
        <v>#DIV/0!</v>
      </c>
      <c r="G23" s="74">
        <f>IF(OR(D23="diskv.",D23="n"),100,5*D23)</f>
        <v>100</v>
      </c>
      <c r="H23" s="137">
        <f>IF(E23="-","-",(IF(E23&gt;I$6,"diskv.",IF(E23&gt;G$6,E23-G$6,0))))</f>
        <v>0</v>
      </c>
      <c r="I23" s="136">
        <f>G23+H23</f>
        <v>100</v>
      </c>
      <c r="J23" s="103"/>
    </row>
    <row r="24" spans="1:10" ht="15">
      <c r="A24" s="26">
        <v>46</v>
      </c>
      <c r="B24" s="72" t="s">
        <v>113</v>
      </c>
      <c r="C24" s="73" t="s">
        <v>202</v>
      </c>
      <c r="D24" s="79" t="s">
        <v>430</v>
      </c>
      <c r="E24" s="55"/>
      <c r="F24" s="61" t="e">
        <f>$F$5/E24</f>
        <v>#DIV/0!</v>
      </c>
      <c r="G24" s="90">
        <f>IF(OR(D24="diskv.",D24="n"),100,5*D24)</f>
        <v>100</v>
      </c>
      <c r="H24" s="142">
        <f>IF(E24="-","-",(IF(E24&gt;I$6,"diskv.",IF(E24&gt;G$6,E24-G$6,0))))</f>
        <v>0</v>
      </c>
      <c r="I24" s="136">
        <f>G24+H24</f>
        <v>100</v>
      </c>
      <c r="J24" s="103"/>
    </row>
    <row r="25" spans="1:10" ht="15">
      <c r="A25" s="26">
        <v>47</v>
      </c>
      <c r="B25" s="72" t="s">
        <v>193</v>
      </c>
      <c r="C25" s="73" t="s">
        <v>203</v>
      </c>
      <c r="D25" s="54">
        <v>1</v>
      </c>
      <c r="E25" s="83">
        <v>50.34</v>
      </c>
      <c r="F25" s="100">
        <f t="shared" si="0"/>
        <v>3.873659117997616</v>
      </c>
      <c r="G25" s="99">
        <f t="shared" si="1"/>
        <v>5</v>
      </c>
      <c r="H25" s="135">
        <f t="shared" si="2"/>
        <v>0</v>
      </c>
      <c r="I25" s="136">
        <f>G25+H25</f>
        <v>5</v>
      </c>
      <c r="J25" s="104">
        <v>1</v>
      </c>
    </row>
    <row r="26" spans="1:10" ht="15">
      <c r="A26" s="26">
        <v>48</v>
      </c>
      <c r="B26" s="72" t="s">
        <v>189</v>
      </c>
      <c r="C26" s="73" t="s">
        <v>198</v>
      </c>
      <c r="D26" s="79" t="s">
        <v>430</v>
      </c>
      <c r="E26" s="84"/>
      <c r="F26" s="61" t="e">
        <f t="shared" si="0"/>
        <v>#DIV/0!</v>
      </c>
      <c r="G26" s="74">
        <f t="shared" si="1"/>
        <v>100</v>
      </c>
      <c r="H26" s="137">
        <f t="shared" si="2"/>
        <v>0</v>
      </c>
      <c r="I26" s="136">
        <f>G26+H26</f>
        <v>100</v>
      </c>
      <c r="J26" s="105"/>
    </row>
    <row r="27" spans="1:10" ht="15">
      <c r="A27" s="26">
        <v>50</v>
      </c>
      <c r="B27" s="72" t="s">
        <v>195</v>
      </c>
      <c r="C27" s="73" t="s">
        <v>205</v>
      </c>
      <c r="D27" s="79" t="s">
        <v>430</v>
      </c>
      <c r="E27" s="55"/>
      <c r="F27" s="61" t="e">
        <f t="shared" si="0"/>
        <v>#DIV/0!</v>
      </c>
      <c r="G27" s="74">
        <f t="shared" si="1"/>
        <v>100</v>
      </c>
      <c r="H27" s="137">
        <f t="shared" si="2"/>
        <v>0</v>
      </c>
      <c r="I27" s="136">
        <f>G27+H27</f>
        <v>100</v>
      </c>
      <c r="J27" s="103"/>
    </row>
    <row r="28" spans="1:10" ht="15">
      <c r="A28" s="26">
        <v>51</v>
      </c>
      <c r="B28" s="72" t="s">
        <v>197</v>
      </c>
      <c r="C28" s="73" t="s">
        <v>207</v>
      </c>
      <c r="D28" s="79" t="s">
        <v>430</v>
      </c>
      <c r="E28" s="55"/>
      <c r="F28" s="61" t="e">
        <f t="shared" si="0"/>
        <v>#DIV/0!</v>
      </c>
      <c r="G28" s="90">
        <f t="shared" si="1"/>
        <v>100</v>
      </c>
      <c r="H28" s="142">
        <f t="shared" si="2"/>
        <v>0</v>
      </c>
      <c r="I28" s="136">
        <f>G28+H28</f>
        <v>100</v>
      </c>
      <c r="J28" s="103"/>
    </row>
    <row r="29" ht="15">
      <c r="J29" s="53"/>
    </row>
    <row r="31" ht="15">
      <c r="B31" s="134" t="s">
        <v>38</v>
      </c>
    </row>
  </sheetData>
  <sheetProtection/>
  <mergeCells count="8">
    <mergeCell ref="A6:A8"/>
    <mergeCell ref="B6:C6"/>
    <mergeCell ref="J6:J8"/>
    <mergeCell ref="B7:B8"/>
    <mergeCell ref="C7:C8"/>
    <mergeCell ref="D7:D8"/>
    <mergeCell ref="E7:E8"/>
    <mergeCell ref="G7:I7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1"/>
  <sheetViews>
    <sheetView zoomScale="85" zoomScaleNormal="85" zoomScalePageLayoutView="0" workbookViewId="0" topLeftCell="A1">
      <selection activeCell="M8" sqref="M8"/>
    </sheetView>
  </sheetViews>
  <sheetFormatPr defaultColWidth="9.140625" defaultRowHeight="15"/>
  <cols>
    <col min="1" max="1" width="5.140625" style="0" customWidth="1"/>
    <col min="2" max="2" width="23.7109375" style="0" customWidth="1"/>
    <col min="3" max="3" width="11.8515625" style="0" customWidth="1"/>
    <col min="4" max="6" width="7.7109375" style="0" customWidth="1"/>
    <col min="7" max="9" width="8.57421875" style="0" customWidth="1"/>
    <col min="10" max="10" width="6.8515625" style="0" customWidth="1"/>
  </cols>
  <sheetData>
    <row r="2" spans="1:8" ht="26.25">
      <c r="A2" s="15"/>
      <c r="B2" s="18" t="s">
        <v>423</v>
      </c>
      <c r="C2" s="19"/>
      <c r="D2" s="25" t="s">
        <v>420</v>
      </c>
      <c r="H2" s="78" t="s">
        <v>40</v>
      </c>
    </row>
    <row r="3" spans="1:4" ht="15">
      <c r="A3" s="15"/>
      <c r="B3" s="106" t="s">
        <v>2</v>
      </c>
      <c r="C3" s="19"/>
      <c r="D3" s="20"/>
    </row>
    <row r="4" spans="1:5" ht="18.75">
      <c r="A4" s="16"/>
      <c r="B4" s="21"/>
      <c r="C4" s="22"/>
      <c r="D4" s="160" t="s">
        <v>422</v>
      </c>
      <c r="E4" s="70"/>
    </row>
    <row r="5" spans="1:10" ht="15.75" thickBot="1">
      <c r="A5" s="16"/>
      <c r="B5" s="23"/>
      <c r="C5" s="22"/>
      <c r="E5" s="39" t="s">
        <v>3</v>
      </c>
      <c r="F5" s="48">
        <v>175</v>
      </c>
      <c r="G5" s="40" t="s">
        <v>4</v>
      </c>
      <c r="H5" s="38" t="s">
        <v>5</v>
      </c>
      <c r="I5" s="49">
        <f>F5/G6</f>
        <v>3.5</v>
      </c>
      <c r="J5" s="41" t="s">
        <v>6</v>
      </c>
    </row>
    <row r="6" spans="1:10" ht="16.5" thickBot="1" thickTop="1">
      <c r="A6" s="170" t="s">
        <v>1</v>
      </c>
      <c r="B6" s="171"/>
      <c r="C6" s="171"/>
      <c r="D6" s="31"/>
      <c r="E6" s="1"/>
      <c r="F6" s="1" t="s">
        <v>7</v>
      </c>
      <c r="G6" s="133">
        <v>50</v>
      </c>
      <c r="H6" s="1" t="s">
        <v>8</v>
      </c>
      <c r="I6" s="50">
        <v>85</v>
      </c>
      <c r="J6" s="169" t="s">
        <v>9</v>
      </c>
    </row>
    <row r="7" spans="1:10" ht="16.5" customHeight="1" thickBot="1" thickTop="1">
      <c r="A7" s="170"/>
      <c r="B7" s="172" t="s">
        <v>11</v>
      </c>
      <c r="C7" s="172" t="s">
        <v>12</v>
      </c>
      <c r="D7" s="173" t="s">
        <v>13</v>
      </c>
      <c r="E7" s="165" t="s">
        <v>30</v>
      </c>
      <c r="F7" s="43" t="s">
        <v>14</v>
      </c>
      <c r="G7" s="166" t="s">
        <v>15</v>
      </c>
      <c r="H7" s="167"/>
      <c r="I7" s="168"/>
      <c r="J7" s="169"/>
    </row>
    <row r="8" spans="1:10" ht="16.5" thickBot="1" thickTop="1">
      <c r="A8" s="170"/>
      <c r="B8" s="172"/>
      <c r="C8" s="172"/>
      <c r="D8" s="173"/>
      <c r="E8" s="165"/>
      <c r="F8" s="44" t="s">
        <v>6</v>
      </c>
      <c r="G8" s="45" t="s">
        <v>19</v>
      </c>
      <c r="H8" s="46" t="s">
        <v>20</v>
      </c>
      <c r="I8" s="47" t="s">
        <v>21</v>
      </c>
      <c r="J8" s="169"/>
    </row>
    <row r="9" spans="1:10" ht="15" customHeight="1" thickTop="1">
      <c r="A9" s="17"/>
      <c r="B9" s="27" t="s">
        <v>22</v>
      </c>
      <c r="C9" s="56"/>
      <c r="D9" s="56"/>
      <c r="E9" s="56"/>
      <c r="F9" s="56"/>
      <c r="G9" s="56"/>
      <c r="H9" s="56"/>
      <c r="I9" s="56"/>
      <c r="J9" s="56"/>
    </row>
    <row r="10" spans="1:10" ht="15" customHeight="1">
      <c r="A10" s="26">
        <v>34</v>
      </c>
      <c r="B10" s="72" t="s">
        <v>167</v>
      </c>
      <c r="C10" s="73" t="s">
        <v>173</v>
      </c>
      <c r="D10" s="79">
        <v>0</v>
      </c>
      <c r="E10" s="55">
        <v>68.08</v>
      </c>
      <c r="F10" s="57">
        <f>$F$5/E10</f>
        <v>2.570505287896592</v>
      </c>
      <c r="G10" s="58">
        <f>IF(OR(D10="diskv.",D10="n"),100,5*D10)</f>
        <v>0</v>
      </c>
      <c r="H10" s="155">
        <f>IF(E10="-","-",(IF(E10&gt;I$6,"diskv.",IF(E10&gt;G$6,E10-G$6,0))))</f>
        <v>18.08</v>
      </c>
      <c r="I10" s="156">
        <f>G10+H10</f>
        <v>18.08</v>
      </c>
      <c r="J10" s="101">
        <v>2</v>
      </c>
    </row>
    <row r="11" spans="1:10" ht="15" customHeight="1">
      <c r="A11" s="26">
        <v>35</v>
      </c>
      <c r="B11" s="72" t="s">
        <v>112</v>
      </c>
      <c r="C11" s="73" t="s">
        <v>172</v>
      </c>
      <c r="D11" s="79">
        <v>1</v>
      </c>
      <c r="E11" s="55">
        <v>67.09</v>
      </c>
      <c r="F11" s="61">
        <f>$F$5/E11</f>
        <v>2.608436428677895</v>
      </c>
      <c r="G11" s="74">
        <f>IF(OR(D11="diskv.",D11="n"),100,5*D11)</f>
        <v>5</v>
      </c>
      <c r="H11" s="157">
        <f>IF(E11="-","-",(IF(E11&gt;I$6,"diskv.",IF(E11&gt;G$6,E11-G$6,0))))</f>
        <v>17.090000000000003</v>
      </c>
      <c r="I11" s="158">
        <f>G11+H11</f>
        <v>22.090000000000003</v>
      </c>
      <c r="J11" s="101">
        <v>3</v>
      </c>
    </row>
    <row r="12" spans="1:10" ht="15" customHeight="1">
      <c r="A12" s="26">
        <v>37</v>
      </c>
      <c r="B12" s="72" t="s">
        <v>168</v>
      </c>
      <c r="C12" s="73" t="s">
        <v>174</v>
      </c>
      <c r="D12" s="79" t="s">
        <v>430</v>
      </c>
      <c r="E12" s="83"/>
      <c r="F12" s="100" t="e">
        <f>$F$5/E12</f>
        <v>#DIV/0!</v>
      </c>
      <c r="G12" s="99">
        <f>IF(OR(D12="diskv.",D12="n"),100,5*D12)</f>
        <v>100</v>
      </c>
      <c r="H12" s="135">
        <f>IF(E12="-","-",(IF(E12&gt;I$6,"diskv.",IF(E12&gt;G$6,E12-G$6,0))))</f>
        <v>0</v>
      </c>
      <c r="I12" s="136">
        <f>G12+H12</f>
        <v>100</v>
      </c>
      <c r="J12" s="101"/>
    </row>
    <row r="13" spans="1:10" ht="15" customHeight="1">
      <c r="A13" s="26">
        <v>38</v>
      </c>
      <c r="B13" s="72" t="s">
        <v>169</v>
      </c>
      <c r="C13" s="73" t="s">
        <v>175</v>
      </c>
      <c r="D13" s="79" t="s">
        <v>430</v>
      </c>
      <c r="E13" s="84"/>
      <c r="F13" s="61" t="e">
        <f>$F$5/E13</f>
        <v>#DIV/0!</v>
      </c>
      <c r="G13" s="74">
        <f>IF(OR(D13="diskv.",D13="n"),100,5*D13)</f>
        <v>100</v>
      </c>
      <c r="H13" s="137">
        <f>IF(E13="-","-",(IF(E13&gt;I$6,"diskv.",IF(E13&gt;G$6,E13-G$6,0))))</f>
        <v>0</v>
      </c>
      <c r="I13" s="136">
        <f>G13+H13</f>
        <v>100</v>
      </c>
      <c r="J13" s="101"/>
    </row>
    <row r="14" spans="1:10" ht="15" customHeight="1">
      <c r="A14" s="26">
        <v>21</v>
      </c>
      <c r="B14" s="72" t="s">
        <v>426</v>
      </c>
      <c r="C14" s="73" t="s">
        <v>427</v>
      </c>
      <c r="D14" s="79">
        <v>1</v>
      </c>
      <c r="E14" s="84">
        <v>62.32</v>
      </c>
      <c r="F14" s="61">
        <f>$F$5/E14</f>
        <v>2.8080872913992296</v>
      </c>
      <c r="G14" s="74">
        <f>IF(OR(D14="diskv.",D14="n"),100,5*D14)</f>
        <v>5</v>
      </c>
      <c r="H14" s="137">
        <f>IF(E14="-","-",(IF(E14&gt;I$6,"diskv.",IF(E14&gt;G$6,E14-G$6,0))))</f>
        <v>12.32</v>
      </c>
      <c r="I14" s="136">
        <f>G14+H14</f>
        <v>17.32</v>
      </c>
      <c r="J14" s="101">
        <v>1</v>
      </c>
    </row>
    <row r="15" spans="1:10" ht="15" customHeight="1">
      <c r="A15" s="17"/>
      <c r="B15" s="29" t="s">
        <v>23</v>
      </c>
      <c r="C15" s="37"/>
      <c r="D15" s="37"/>
      <c r="E15" s="37"/>
      <c r="F15" s="37"/>
      <c r="G15" s="37"/>
      <c r="H15" s="138"/>
      <c r="I15" s="138"/>
      <c r="J15" s="102"/>
    </row>
    <row r="16" spans="1:10" ht="15" customHeight="1">
      <c r="A16" s="26">
        <v>39</v>
      </c>
      <c r="B16" s="72" t="s">
        <v>182</v>
      </c>
      <c r="C16" s="73" t="s">
        <v>184</v>
      </c>
      <c r="D16" s="79" t="s">
        <v>430</v>
      </c>
      <c r="E16" s="98"/>
      <c r="F16" s="100" t="e">
        <f>$F$5/E16</f>
        <v>#DIV/0!</v>
      </c>
      <c r="G16" s="99">
        <f>IF(OR(D16="diskv.",D16="n"),100,5*D16)</f>
        <v>100</v>
      </c>
      <c r="H16" s="135">
        <f>IF(E16="-","-",(IF(E16&gt;I$6,"diskv.",IF(E16&gt;G$6,E16-G$6,0))))</f>
        <v>0</v>
      </c>
      <c r="I16" s="139">
        <f>G16+H16</f>
        <v>100</v>
      </c>
      <c r="J16" s="103"/>
    </row>
    <row r="17" spans="1:10" ht="15" customHeight="1">
      <c r="A17" s="26">
        <v>40</v>
      </c>
      <c r="B17" s="72" t="s">
        <v>183</v>
      </c>
      <c r="C17" s="73" t="s">
        <v>185</v>
      </c>
      <c r="D17" s="79">
        <v>0</v>
      </c>
      <c r="E17" s="55">
        <v>51.19</v>
      </c>
      <c r="F17" s="61">
        <f>$F$5/E17</f>
        <v>3.418636452432116</v>
      </c>
      <c r="G17" s="74">
        <f>IF(OR(D17="diskv.",D17="n"),100,5*D17)</f>
        <v>0</v>
      </c>
      <c r="H17" s="137">
        <f>IF(E17="-","-",(IF(E17&gt;I$6,"diskv.",IF(E17&gt;G$6,E17-G$6,0))))</f>
        <v>1.1899999999999977</v>
      </c>
      <c r="I17" s="136">
        <f>G17+H17</f>
        <v>1.1899999999999977</v>
      </c>
      <c r="J17" s="103">
        <v>1</v>
      </c>
    </row>
    <row r="18" spans="1:10" ht="15" customHeight="1">
      <c r="A18" s="17"/>
      <c r="B18" s="29" t="s">
        <v>24</v>
      </c>
      <c r="C18" s="37"/>
      <c r="D18" s="37"/>
      <c r="E18" s="37"/>
      <c r="F18" s="37"/>
      <c r="G18" s="37"/>
      <c r="H18" s="138"/>
      <c r="I18" s="138"/>
      <c r="J18" s="102"/>
    </row>
    <row r="19" spans="1:10" ht="15" customHeight="1">
      <c r="A19" s="26">
        <v>41</v>
      </c>
      <c r="B19" s="72" t="s">
        <v>190</v>
      </c>
      <c r="C19" s="73" t="s">
        <v>199</v>
      </c>
      <c r="D19" s="79">
        <v>3</v>
      </c>
      <c r="E19" s="55">
        <v>33.25</v>
      </c>
      <c r="F19" s="57">
        <f aca="true" t="shared" si="0" ref="F19:F28">$F$5/E19</f>
        <v>5.2631578947368425</v>
      </c>
      <c r="G19" s="58">
        <f aca="true" t="shared" si="1" ref="G19:G28">IF(OR(D19="diskv.",D19="n"),100,5*D19)</f>
        <v>15</v>
      </c>
      <c r="H19" s="140">
        <f aca="true" t="shared" si="2" ref="H19:H28">IF(E19="-","-",(IF(E19&gt;I$6,"diskv.",IF(E19&gt;G$6,E19-G$6,0))))</f>
        <v>0</v>
      </c>
      <c r="I19" s="141">
        <f>G19+H19</f>
        <v>15</v>
      </c>
      <c r="J19" s="103">
        <v>4</v>
      </c>
    </row>
    <row r="20" spans="1:10" ht="15">
      <c r="A20" s="26">
        <v>42</v>
      </c>
      <c r="B20" s="72" t="s">
        <v>191</v>
      </c>
      <c r="C20" s="73" t="s">
        <v>200</v>
      </c>
      <c r="D20" s="79">
        <v>2</v>
      </c>
      <c r="E20" s="55">
        <v>36.05</v>
      </c>
      <c r="F20" s="61">
        <f t="shared" si="0"/>
        <v>4.8543689320388355</v>
      </c>
      <c r="G20" s="74">
        <f t="shared" si="1"/>
        <v>10</v>
      </c>
      <c r="H20" s="137">
        <f t="shared" si="2"/>
        <v>0</v>
      </c>
      <c r="I20" s="136">
        <f>G20+H20</f>
        <v>10</v>
      </c>
      <c r="J20" s="103">
        <v>2</v>
      </c>
    </row>
    <row r="21" spans="1:10" ht="15">
      <c r="A21" s="26">
        <v>43</v>
      </c>
      <c r="B21" s="72" t="s">
        <v>194</v>
      </c>
      <c r="C21" s="73" t="s">
        <v>204</v>
      </c>
      <c r="D21" s="54">
        <v>1</v>
      </c>
      <c r="E21" s="83">
        <v>51.75</v>
      </c>
      <c r="F21" s="100">
        <f t="shared" si="0"/>
        <v>3.3816425120772946</v>
      </c>
      <c r="G21" s="99">
        <f t="shared" si="1"/>
        <v>5</v>
      </c>
      <c r="H21" s="135">
        <f t="shared" si="2"/>
        <v>1.75</v>
      </c>
      <c r="I21" s="136">
        <f aca="true" t="shared" si="3" ref="I21:I28">G21+H21</f>
        <v>6.75</v>
      </c>
      <c r="J21" s="104">
        <v>1</v>
      </c>
    </row>
    <row r="22" spans="1:10" ht="15">
      <c r="A22" s="26">
        <v>44</v>
      </c>
      <c r="B22" s="72" t="s">
        <v>192</v>
      </c>
      <c r="C22" s="73" t="s">
        <v>201</v>
      </c>
      <c r="D22" s="79">
        <v>2</v>
      </c>
      <c r="E22" s="84">
        <v>41.25</v>
      </c>
      <c r="F22" s="61">
        <f t="shared" si="0"/>
        <v>4.242424242424242</v>
      </c>
      <c r="G22" s="74">
        <f t="shared" si="1"/>
        <v>10</v>
      </c>
      <c r="H22" s="137">
        <f t="shared" si="2"/>
        <v>0</v>
      </c>
      <c r="I22" s="136">
        <f t="shared" si="3"/>
        <v>10</v>
      </c>
      <c r="J22" s="105">
        <v>3</v>
      </c>
    </row>
    <row r="23" spans="1:10" ht="15">
      <c r="A23" s="26">
        <v>45</v>
      </c>
      <c r="B23" s="72" t="s">
        <v>196</v>
      </c>
      <c r="C23" s="73" t="s">
        <v>206</v>
      </c>
      <c r="D23" s="79" t="s">
        <v>430</v>
      </c>
      <c r="E23" s="55"/>
      <c r="F23" s="61" t="e">
        <f t="shared" si="0"/>
        <v>#DIV/0!</v>
      </c>
      <c r="G23" s="74">
        <f t="shared" si="1"/>
        <v>100</v>
      </c>
      <c r="H23" s="137">
        <f t="shared" si="2"/>
        <v>0</v>
      </c>
      <c r="I23" s="136">
        <f t="shared" si="3"/>
        <v>100</v>
      </c>
      <c r="J23" s="103"/>
    </row>
    <row r="24" spans="1:10" ht="15">
      <c r="A24" s="26">
        <v>46</v>
      </c>
      <c r="B24" s="72" t="s">
        <v>113</v>
      </c>
      <c r="C24" s="73" t="s">
        <v>202</v>
      </c>
      <c r="D24" s="79" t="s">
        <v>430</v>
      </c>
      <c r="E24" s="55"/>
      <c r="F24" s="61" t="e">
        <f t="shared" si="0"/>
        <v>#DIV/0!</v>
      </c>
      <c r="G24" s="90">
        <f t="shared" si="1"/>
        <v>100</v>
      </c>
      <c r="H24" s="142">
        <f t="shared" si="2"/>
        <v>0</v>
      </c>
      <c r="I24" s="136">
        <f t="shared" si="3"/>
        <v>100</v>
      </c>
      <c r="J24" s="103"/>
    </row>
    <row r="25" spans="1:10" ht="15">
      <c r="A25" s="26">
        <v>47</v>
      </c>
      <c r="B25" s="72" t="s">
        <v>193</v>
      </c>
      <c r="C25" s="73" t="s">
        <v>203</v>
      </c>
      <c r="D25" s="79" t="s">
        <v>430</v>
      </c>
      <c r="E25" s="83"/>
      <c r="F25" s="100" t="e">
        <f t="shared" si="0"/>
        <v>#DIV/0!</v>
      </c>
      <c r="G25" s="99">
        <f t="shared" si="1"/>
        <v>100</v>
      </c>
      <c r="H25" s="135">
        <f t="shared" si="2"/>
        <v>0</v>
      </c>
      <c r="I25" s="136">
        <f t="shared" si="3"/>
        <v>100</v>
      </c>
      <c r="J25" s="104"/>
    </row>
    <row r="26" spans="1:10" ht="15">
      <c r="A26" s="26">
        <v>48</v>
      </c>
      <c r="B26" s="72" t="s">
        <v>189</v>
      </c>
      <c r="C26" s="73" t="s">
        <v>198</v>
      </c>
      <c r="D26" s="79" t="s">
        <v>430</v>
      </c>
      <c r="E26" s="84"/>
      <c r="F26" s="61" t="e">
        <f t="shared" si="0"/>
        <v>#DIV/0!</v>
      </c>
      <c r="G26" s="74">
        <f t="shared" si="1"/>
        <v>100</v>
      </c>
      <c r="H26" s="137">
        <f t="shared" si="2"/>
        <v>0</v>
      </c>
      <c r="I26" s="136">
        <f t="shared" si="3"/>
        <v>100</v>
      </c>
      <c r="J26" s="105"/>
    </row>
    <row r="27" spans="1:10" ht="15">
      <c r="A27" s="26">
        <v>50</v>
      </c>
      <c r="B27" s="72" t="s">
        <v>195</v>
      </c>
      <c r="C27" s="73" t="s">
        <v>205</v>
      </c>
      <c r="D27" s="79" t="s">
        <v>430</v>
      </c>
      <c r="E27" s="55"/>
      <c r="F27" s="61" t="e">
        <f t="shared" si="0"/>
        <v>#DIV/0!</v>
      </c>
      <c r="G27" s="74">
        <f t="shared" si="1"/>
        <v>100</v>
      </c>
      <c r="H27" s="137">
        <f t="shared" si="2"/>
        <v>0</v>
      </c>
      <c r="I27" s="136">
        <f t="shared" si="3"/>
        <v>100</v>
      </c>
      <c r="J27" s="103"/>
    </row>
    <row r="28" spans="1:10" ht="15">
      <c r="A28" s="26">
        <v>51</v>
      </c>
      <c r="B28" s="72" t="s">
        <v>197</v>
      </c>
      <c r="C28" s="73" t="s">
        <v>207</v>
      </c>
      <c r="D28" s="79" t="s">
        <v>430</v>
      </c>
      <c r="E28" s="55"/>
      <c r="F28" s="61" t="e">
        <f t="shared" si="0"/>
        <v>#DIV/0!</v>
      </c>
      <c r="G28" s="90">
        <f t="shared" si="1"/>
        <v>100</v>
      </c>
      <c r="H28" s="142">
        <f t="shared" si="2"/>
        <v>0</v>
      </c>
      <c r="I28" s="136">
        <f t="shared" si="3"/>
        <v>100</v>
      </c>
      <c r="J28" s="103"/>
    </row>
    <row r="29" ht="15">
      <c r="J29" s="53"/>
    </row>
    <row r="31" ht="15">
      <c r="B31" s="134" t="s">
        <v>38</v>
      </c>
    </row>
  </sheetData>
  <sheetProtection/>
  <mergeCells count="8">
    <mergeCell ref="A6:A8"/>
    <mergeCell ref="B6:C6"/>
    <mergeCell ref="J6:J8"/>
    <mergeCell ref="B7:B8"/>
    <mergeCell ref="C7:C8"/>
    <mergeCell ref="D7:D8"/>
    <mergeCell ref="E7:E8"/>
    <mergeCell ref="G7:I7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65"/>
  <sheetViews>
    <sheetView zoomScale="85" zoomScaleNormal="85" zoomScalePageLayoutView="0" workbookViewId="0" topLeftCell="A36">
      <selection activeCell="N61" sqref="N61"/>
    </sheetView>
  </sheetViews>
  <sheetFormatPr defaultColWidth="9.140625" defaultRowHeight="15"/>
  <cols>
    <col min="1" max="1" width="5.140625" style="0" customWidth="1"/>
    <col min="2" max="2" width="23.7109375" style="0" customWidth="1"/>
    <col min="3" max="3" width="11.8515625" style="0" customWidth="1"/>
    <col min="4" max="6" width="7.7109375" style="0" customWidth="1"/>
    <col min="7" max="9" width="8.57421875" style="0" customWidth="1"/>
    <col min="10" max="10" width="6.8515625" style="0" customWidth="1"/>
  </cols>
  <sheetData>
    <row r="2" spans="1:8" ht="26.25">
      <c r="A2" s="15"/>
      <c r="B2" s="18" t="s">
        <v>424</v>
      </c>
      <c r="C2" s="19"/>
      <c r="D2" s="25" t="s">
        <v>420</v>
      </c>
      <c r="H2" s="78" t="s">
        <v>40</v>
      </c>
    </row>
    <row r="3" spans="1:4" ht="15">
      <c r="A3" s="15"/>
      <c r="B3" s="106" t="s">
        <v>2</v>
      </c>
      <c r="C3" s="19"/>
      <c r="D3" s="20"/>
    </row>
    <row r="4" spans="1:5" ht="18.75">
      <c r="A4" s="16"/>
      <c r="B4" s="21"/>
      <c r="C4" s="22"/>
      <c r="D4" s="160" t="s">
        <v>37</v>
      </c>
      <c r="E4" s="70"/>
    </row>
    <row r="5" spans="1:10" ht="15.75" thickBot="1">
      <c r="A5" s="16"/>
      <c r="B5" s="23"/>
      <c r="C5" s="22"/>
      <c r="E5" s="39" t="s">
        <v>3</v>
      </c>
      <c r="F5" s="48">
        <v>195</v>
      </c>
      <c r="G5" s="40" t="s">
        <v>4</v>
      </c>
      <c r="H5" s="38" t="s">
        <v>5</v>
      </c>
      <c r="I5" s="49">
        <f>F5/G6</f>
        <v>4.0625</v>
      </c>
      <c r="J5" s="41" t="s">
        <v>6</v>
      </c>
    </row>
    <row r="6" spans="1:10" ht="16.5" thickBot="1" thickTop="1">
      <c r="A6" s="170" t="s">
        <v>1</v>
      </c>
      <c r="B6" s="171"/>
      <c r="C6" s="171"/>
      <c r="D6" s="31"/>
      <c r="E6" s="1"/>
      <c r="F6" s="1" t="s">
        <v>7</v>
      </c>
      <c r="G6" s="133">
        <v>48</v>
      </c>
      <c r="H6" s="1" t="s">
        <v>8</v>
      </c>
      <c r="I6" s="50">
        <v>75</v>
      </c>
      <c r="J6" s="169" t="s">
        <v>9</v>
      </c>
    </row>
    <row r="7" spans="1:10" ht="16.5" customHeight="1" thickBot="1" thickTop="1">
      <c r="A7" s="170"/>
      <c r="B7" s="172" t="s">
        <v>11</v>
      </c>
      <c r="C7" s="172" t="s">
        <v>12</v>
      </c>
      <c r="D7" s="173" t="s">
        <v>13</v>
      </c>
      <c r="E7" s="165" t="s">
        <v>30</v>
      </c>
      <c r="F7" s="43" t="s">
        <v>14</v>
      </c>
      <c r="G7" s="166" t="s">
        <v>15</v>
      </c>
      <c r="H7" s="167"/>
      <c r="I7" s="168"/>
      <c r="J7" s="169"/>
    </row>
    <row r="8" spans="1:10" ht="16.5" thickBot="1" thickTop="1">
      <c r="A8" s="170"/>
      <c r="B8" s="172"/>
      <c r="C8" s="172"/>
      <c r="D8" s="173"/>
      <c r="E8" s="165"/>
      <c r="F8" s="44" t="s">
        <v>6</v>
      </c>
      <c r="G8" s="45" t="s">
        <v>19</v>
      </c>
      <c r="H8" s="46" t="s">
        <v>20</v>
      </c>
      <c r="I8" s="47" t="s">
        <v>21</v>
      </c>
      <c r="J8" s="169"/>
    </row>
    <row r="9" spans="1:10" ht="15" customHeight="1" thickTop="1">
      <c r="A9" s="17"/>
      <c r="B9" s="27" t="s">
        <v>22</v>
      </c>
      <c r="C9" s="56"/>
      <c r="D9" s="56"/>
      <c r="E9" s="56"/>
      <c r="F9" s="56"/>
      <c r="G9" s="56"/>
      <c r="H9" s="56"/>
      <c r="I9" s="56"/>
      <c r="J9" s="56"/>
    </row>
    <row r="10" spans="1:10" ht="15" customHeight="1">
      <c r="A10" s="26">
        <v>52</v>
      </c>
      <c r="B10" s="72" t="s">
        <v>142</v>
      </c>
      <c r="C10" s="73" t="s">
        <v>239</v>
      </c>
      <c r="D10" s="79" t="s">
        <v>430</v>
      </c>
      <c r="E10" s="55"/>
      <c r="F10" s="57" t="e">
        <f>$F$5/E10</f>
        <v>#DIV/0!</v>
      </c>
      <c r="G10" s="58">
        <f>IF(OR(D10="diskv.",D10="n"),100,5*D10)</f>
        <v>100</v>
      </c>
      <c r="H10" s="155">
        <f>IF(E10="-","-",(IF(E10&gt;I$6,"diskv.",IF(E10&gt;G$6,E10-G$6,0))))</f>
        <v>0</v>
      </c>
      <c r="I10" s="156">
        <f>G10+H10</f>
        <v>100</v>
      </c>
      <c r="J10" s="101"/>
    </row>
    <row r="11" spans="1:10" ht="15" customHeight="1">
      <c r="A11" s="26">
        <v>53</v>
      </c>
      <c r="B11" s="72" t="s">
        <v>232</v>
      </c>
      <c r="C11" s="73" t="s">
        <v>250</v>
      </c>
      <c r="D11" s="79">
        <v>1</v>
      </c>
      <c r="E11" s="55">
        <v>44.72</v>
      </c>
      <c r="F11" s="61">
        <f>$F$5/E11</f>
        <v>4.3604651162790695</v>
      </c>
      <c r="G11" s="74">
        <f>IF(OR(D11="diskv.",D11="n"),100,5*D11)</f>
        <v>5</v>
      </c>
      <c r="H11" s="157">
        <f>IF(E11="-","-",(IF(E11&gt;I$6,"diskv.",IF(E11&gt;G$6,E11-G$6,0))))</f>
        <v>0</v>
      </c>
      <c r="I11" s="158">
        <f>G11+H11</f>
        <v>5</v>
      </c>
      <c r="J11" s="101">
        <v>6</v>
      </c>
    </row>
    <row r="12" spans="1:10" ht="15" customHeight="1">
      <c r="A12" s="26">
        <v>54</v>
      </c>
      <c r="B12" s="72" t="s">
        <v>225</v>
      </c>
      <c r="C12" s="73" t="s">
        <v>242</v>
      </c>
      <c r="D12" s="79" t="s">
        <v>430</v>
      </c>
      <c r="E12" s="83"/>
      <c r="F12" s="100" t="e">
        <f aca="true" t="shared" si="0" ref="F12:F25">$F$5/E12</f>
        <v>#DIV/0!</v>
      </c>
      <c r="G12" s="99">
        <f aca="true" t="shared" si="1" ref="G12:G25">IF(OR(D12="diskv.",D12="n"),100,5*D12)</f>
        <v>100</v>
      </c>
      <c r="H12" s="135">
        <f aca="true" t="shared" si="2" ref="H12:H25">IF(E12="-","-",(IF(E12&gt;I$6,"diskv.",IF(E12&gt;G$6,E12-G$6,0))))</f>
        <v>0</v>
      </c>
      <c r="I12" s="136">
        <f>G12+H12</f>
        <v>100</v>
      </c>
      <c r="J12" s="101"/>
    </row>
    <row r="13" spans="1:10" ht="15" customHeight="1">
      <c r="A13" s="26">
        <v>55</v>
      </c>
      <c r="B13" s="72" t="s">
        <v>231</v>
      </c>
      <c r="C13" s="73" t="s">
        <v>248</v>
      </c>
      <c r="D13" s="79">
        <v>1</v>
      </c>
      <c r="E13" s="84">
        <v>48.9</v>
      </c>
      <c r="F13" s="61">
        <f t="shared" si="0"/>
        <v>3.9877300613496933</v>
      </c>
      <c r="G13" s="74">
        <f t="shared" si="1"/>
        <v>5</v>
      </c>
      <c r="H13" s="157">
        <f t="shared" si="2"/>
        <v>0.8999999999999986</v>
      </c>
      <c r="I13" s="158">
        <f>G13+H13</f>
        <v>5.899999999999999</v>
      </c>
      <c r="J13" s="101">
        <v>9</v>
      </c>
    </row>
    <row r="14" spans="1:10" ht="15" customHeight="1">
      <c r="A14" s="26">
        <v>56</v>
      </c>
      <c r="B14" s="72" t="s">
        <v>226</v>
      </c>
      <c r="C14" s="73" t="s">
        <v>243</v>
      </c>
      <c r="D14" s="79">
        <v>0</v>
      </c>
      <c r="E14" s="84">
        <v>45.34</v>
      </c>
      <c r="F14" s="100">
        <f t="shared" si="0"/>
        <v>4.300838112042347</v>
      </c>
      <c r="G14" s="99">
        <f t="shared" si="1"/>
        <v>0</v>
      </c>
      <c r="H14" s="135">
        <f t="shared" si="2"/>
        <v>0</v>
      </c>
      <c r="I14" s="162">
        <f>G14+H14</f>
        <v>0</v>
      </c>
      <c r="J14" s="101">
        <v>1</v>
      </c>
    </row>
    <row r="15" spans="1:10" ht="15" customHeight="1">
      <c r="A15" s="26">
        <v>57</v>
      </c>
      <c r="B15" s="72" t="s">
        <v>392</v>
      </c>
      <c r="C15" s="73" t="s">
        <v>389</v>
      </c>
      <c r="D15" s="79">
        <v>2</v>
      </c>
      <c r="E15" s="84">
        <v>54.81</v>
      </c>
      <c r="F15" s="61">
        <f t="shared" si="0"/>
        <v>3.557744937055282</v>
      </c>
      <c r="G15" s="74">
        <f t="shared" si="1"/>
        <v>10</v>
      </c>
      <c r="H15" s="157">
        <f t="shared" si="2"/>
        <v>6.810000000000002</v>
      </c>
      <c r="I15" s="158">
        <f>G15+H15</f>
        <v>16.810000000000002</v>
      </c>
      <c r="J15" s="101">
        <v>13</v>
      </c>
    </row>
    <row r="16" spans="1:10" ht="15" customHeight="1">
      <c r="A16" s="26">
        <v>58</v>
      </c>
      <c r="B16" s="72" t="s">
        <v>80</v>
      </c>
      <c r="C16" s="73" t="s">
        <v>253</v>
      </c>
      <c r="D16" s="79" t="s">
        <v>430</v>
      </c>
      <c r="E16" s="84"/>
      <c r="F16" s="100" t="e">
        <f t="shared" si="0"/>
        <v>#DIV/0!</v>
      </c>
      <c r="G16" s="99">
        <f t="shared" si="1"/>
        <v>100</v>
      </c>
      <c r="H16" s="135">
        <f t="shared" si="2"/>
        <v>0</v>
      </c>
      <c r="I16" s="136">
        <f>G16+H16</f>
        <v>100</v>
      </c>
      <c r="J16" s="101"/>
    </row>
    <row r="17" spans="1:10" ht="15" customHeight="1">
      <c r="A17" s="26">
        <v>59</v>
      </c>
      <c r="B17" s="72" t="s">
        <v>227</v>
      </c>
      <c r="C17" s="73" t="s">
        <v>244</v>
      </c>
      <c r="D17" s="79" t="s">
        <v>430</v>
      </c>
      <c r="E17" s="84"/>
      <c r="F17" s="61" t="e">
        <f t="shared" si="0"/>
        <v>#DIV/0!</v>
      </c>
      <c r="G17" s="74">
        <f t="shared" si="1"/>
        <v>100</v>
      </c>
      <c r="H17" s="157">
        <f t="shared" si="2"/>
        <v>0</v>
      </c>
      <c r="I17" s="158">
        <f>G17+H17</f>
        <v>100</v>
      </c>
      <c r="J17" s="101"/>
    </row>
    <row r="18" spans="1:10" ht="15" customHeight="1">
      <c r="A18" s="26">
        <v>60</v>
      </c>
      <c r="B18" s="72" t="s">
        <v>233</v>
      </c>
      <c r="C18" s="73" t="s">
        <v>254</v>
      </c>
      <c r="D18" s="79" t="s">
        <v>430</v>
      </c>
      <c r="E18" s="84"/>
      <c r="F18" s="100" t="e">
        <f t="shared" si="0"/>
        <v>#DIV/0!</v>
      </c>
      <c r="G18" s="99">
        <f t="shared" si="1"/>
        <v>100</v>
      </c>
      <c r="H18" s="135">
        <f t="shared" si="2"/>
        <v>0</v>
      </c>
      <c r="I18" s="136">
        <f>G18+H18</f>
        <v>100</v>
      </c>
      <c r="J18" s="101"/>
    </row>
    <row r="19" spans="1:10" ht="15" customHeight="1">
      <c r="A19" s="26">
        <v>61</v>
      </c>
      <c r="B19" s="72" t="s">
        <v>228</v>
      </c>
      <c r="C19" s="73" t="s">
        <v>245</v>
      </c>
      <c r="D19" s="79">
        <v>1</v>
      </c>
      <c r="E19" s="84">
        <v>49.13</v>
      </c>
      <c r="F19" s="61">
        <f t="shared" si="0"/>
        <v>3.9690616731121513</v>
      </c>
      <c r="G19" s="74">
        <f t="shared" si="1"/>
        <v>5</v>
      </c>
      <c r="H19" s="157">
        <f t="shared" si="2"/>
        <v>1.1300000000000026</v>
      </c>
      <c r="I19" s="158">
        <f>G19+H19</f>
        <v>6.130000000000003</v>
      </c>
      <c r="J19" s="101">
        <v>10</v>
      </c>
    </row>
    <row r="20" spans="1:10" ht="15" customHeight="1">
      <c r="A20" s="26">
        <v>62</v>
      </c>
      <c r="B20" s="72" t="s">
        <v>224</v>
      </c>
      <c r="C20" s="73" t="s">
        <v>240</v>
      </c>
      <c r="D20" s="79">
        <v>2</v>
      </c>
      <c r="E20" s="84">
        <v>57.78</v>
      </c>
      <c r="F20" s="100">
        <f t="shared" si="0"/>
        <v>3.374870197300104</v>
      </c>
      <c r="G20" s="99">
        <f t="shared" si="1"/>
        <v>10</v>
      </c>
      <c r="H20" s="135">
        <f t="shared" si="2"/>
        <v>9.780000000000001</v>
      </c>
      <c r="I20" s="136">
        <f>G20+H20</f>
        <v>19.78</v>
      </c>
      <c r="J20" s="101">
        <v>14</v>
      </c>
    </row>
    <row r="21" spans="1:10" ht="15" customHeight="1">
      <c r="A21" s="26">
        <v>63</v>
      </c>
      <c r="B21" s="72" t="s">
        <v>230</v>
      </c>
      <c r="C21" s="73" t="s">
        <v>247</v>
      </c>
      <c r="D21" s="79">
        <v>0</v>
      </c>
      <c r="E21" s="84">
        <v>51.13</v>
      </c>
      <c r="F21" s="61">
        <f t="shared" si="0"/>
        <v>3.813807940543712</v>
      </c>
      <c r="G21" s="74">
        <f t="shared" si="1"/>
        <v>0</v>
      </c>
      <c r="H21" s="157">
        <f t="shared" si="2"/>
        <v>3.1300000000000026</v>
      </c>
      <c r="I21" s="158">
        <f>G21+H21</f>
        <v>3.1300000000000026</v>
      </c>
      <c r="J21" s="101">
        <v>5</v>
      </c>
    </row>
    <row r="22" spans="1:10" ht="15" customHeight="1">
      <c r="A22" s="26">
        <v>64</v>
      </c>
      <c r="B22" s="72" t="s">
        <v>232</v>
      </c>
      <c r="C22" s="73" t="s">
        <v>251</v>
      </c>
      <c r="D22" s="79">
        <v>0</v>
      </c>
      <c r="E22" s="84">
        <v>57.66</v>
      </c>
      <c r="F22" s="100">
        <f t="shared" si="0"/>
        <v>3.381893860561915</v>
      </c>
      <c r="G22" s="99">
        <f t="shared" si="1"/>
        <v>0</v>
      </c>
      <c r="H22" s="135">
        <f t="shared" si="2"/>
        <v>9.659999999999997</v>
      </c>
      <c r="I22" s="136">
        <f>G22+H22</f>
        <v>9.659999999999997</v>
      </c>
      <c r="J22" s="101">
        <v>11</v>
      </c>
    </row>
    <row r="23" spans="1:10" ht="15" customHeight="1">
      <c r="A23" s="26">
        <v>65</v>
      </c>
      <c r="B23" s="72" t="s">
        <v>130</v>
      </c>
      <c r="C23" s="73" t="s">
        <v>249</v>
      </c>
      <c r="D23" s="79">
        <v>1</v>
      </c>
      <c r="E23" s="84">
        <v>46.94</v>
      </c>
      <c r="F23" s="61">
        <f t="shared" si="0"/>
        <v>4.154239454622923</v>
      </c>
      <c r="G23" s="74">
        <f t="shared" si="1"/>
        <v>5</v>
      </c>
      <c r="H23" s="157">
        <f t="shared" si="2"/>
        <v>0</v>
      </c>
      <c r="I23" s="158">
        <f>G23+H23</f>
        <v>5</v>
      </c>
      <c r="J23" s="101">
        <v>7</v>
      </c>
    </row>
    <row r="24" spans="1:10" ht="15" customHeight="1">
      <c r="A24" s="26">
        <v>66</v>
      </c>
      <c r="B24" s="72" t="s">
        <v>66</v>
      </c>
      <c r="C24" s="73" t="s">
        <v>241</v>
      </c>
      <c r="D24" s="79">
        <v>0</v>
      </c>
      <c r="E24" s="84">
        <v>46.32</v>
      </c>
      <c r="F24" s="100">
        <f t="shared" si="0"/>
        <v>4.209844559585492</v>
      </c>
      <c r="G24" s="99">
        <f t="shared" si="1"/>
        <v>0</v>
      </c>
      <c r="H24" s="135">
        <f t="shared" si="2"/>
        <v>0</v>
      </c>
      <c r="I24" s="162">
        <f>G24+H24</f>
        <v>0</v>
      </c>
      <c r="J24" s="101">
        <v>2</v>
      </c>
    </row>
    <row r="25" spans="1:10" ht="15" customHeight="1">
      <c r="A25" s="26">
        <v>67</v>
      </c>
      <c r="B25" s="72" t="s">
        <v>223</v>
      </c>
      <c r="C25" s="73" t="s">
        <v>238</v>
      </c>
      <c r="D25" s="79" t="s">
        <v>430</v>
      </c>
      <c r="E25" s="84"/>
      <c r="F25" s="61" t="e">
        <f t="shared" si="0"/>
        <v>#DIV/0!</v>
      </c>
      <c r="G25" s="74">
        <f t="shared" si="1"/>
        <v>100</v>
      </c>
      <c r="H25" s="157">
        <f t="shared" si="2"/>
        <v>0</v>
      </c>
      <c r="I25" s="158">
        <f>G25+H25</f>
        <v>100</v>
      </c>
      <c r="J25" s="101"/>
    </row>
    <row r="26" spans="1:10" ht="15" customHeight="1">
      <c r="A26" s="26">
        <v>68</v>
      </c>
      <c r="B26" s="72" t="s">
        <v>229</v>
      </c>
      <c r="C26" s="73" t="s">
        <v>246</v>
      </c>
      <c r="D26" s="79">
        <v>0</v>
      </c>
      <c r="E26" s="84">
        <v>49.09</v>
      </c>
      <c r="F26" s="100">
        <f>$F$5/E26</f>
        <v>3.972295783255245</v>
      </c>
      <c r="G26" s="99">
        <f>IF(OR(D26="diskv.",D26="n"),100,5*D26)</f>
        <v>0</v>
      </c>
      <c r="H26" s="135">
        <f>IF(E26="-","-",(IF(E26&gt;I$6,"diskv.",IF(E26&gt;G$6,E26-G$6,0))))</f>
        <v>1.0900000000000034</v>
      </c>
      <c r="I26" s="136">
        <f>G26+H26</f>
        <v>1.0900000000000034</v>
      </c>
      <c r="J26" s="101">
        <v>4</v>
      </c>
    </row>
    <row r="27" spans="1:10" ht="15" customHeight="1">
      <c r="A27" s="26">
        <v>69</v>
      </c>
      <c r="B27" s="72" t="s">
        <v>222</v>
      </c>
      <c r="C27" s="73" t="s">
        <v>55</v>
      </c>
      <c r="D27" s="79" t="s">
        <v>430</v>
      </c>
      <c r="E27" s="84"/>
      <c r="F27" s="61" t="e">
        <f>$F$5/E27</f>
        <v>#DIV/0!</v>
      </c>
      <c r="G27" s="74">
        <f>IF(OR(D27="diskv.",D27="n"),100,5*D27)</f>
        <v>100</v>
      </c>
      <c r="H27" s="157">
        <f>IF(E27="-","-",(IF(E27&gt;I$6,"diskv.",IF(E27&gt;G$6,E27-G$6,0))))</f>
        <v>0</v>
      </c>
      <c r="I27" s="158">
        <f>G27+H27</f>
        <v>100</v>
      </c>
      <c r="J27" s="101"/>
    </row>
    <row r="28" spans="1:10" ht="15" customHeight="1">
      <c r="A28" s="26">
        <v>70</v>
      </c>
      <c r="B28" s="72" t="s">
        <v>115</v>
      </c>
      <c r="C28" s="73" t="s">
        <v>255</v>
      </c>
      <c r="D28" s="79" t="s">
        <v>430</v>
      </c>
      <c r="E28" s="84"/>
      <c r="F28" s="100" t="e">
        <f>$F$5/E28</f>
        <v>#DIV/0!</v>
      </c>
      <c r="G28" s="99">
        <f>IF(OR(D28="diskv.",D28="n"),100,5*D28)</f>
        <v>100</v>
      </c>
      <c r="H28" s="135">
        <f>IF(E28="-","-",(IF(E28&gt;I$6,"diskv.",IF(E28&gt;G$6,E28-G$6,0))))</f>
        <v>0</v>
      </c>
      <c r="I28" s="136">
        <f>G28+H28</f>
        <v>100</v>
      </c>
      <c r="J28" s="101"/>
    </row>
    <row r="29" spans="1:10" ht="15" customHeight="1">
      <c r="A29" s="26">
        <v>72</v>
      </c>
      <c r="B29" s="72" t="s">
        <v>234</v>
      </c>
      <c r="C29" s="73" t="s">
        <v>256</v>
      </c>
      <c r="D29" s="79">
        <v>0</v>
      </c>
      <c r="E29" s="84">
        <v>46.5</v>
      </c>
      <c r="F29" s="61">
        <f>$F$5/E29</f>
        <v>4.193548387096774</v>
      </c>
      <c r="G29" s="74">
        <f>IF(OR(D29="diskv.",D29="n"),100,5*D29)</f>
        <v>0</v>
      </c>
      <c r="H29" s="157">
        <f>IF(E29="-","-",(IF(E29&gt;I$6,"diskv.",IF(E29&gt;G$6,E29-G$6,0))))</f>
        <v>0</v>
      </c>
      <c r="I29" s="163">
        <f>G29+H29</f>
        <v>0</v>
      </c>
      <c r="J29" s="101">
        <v>3</v>
      </c>
    </row>
    <row r="30" spans="1:10" ht="15" customHeight="1">
      <c r="A30" s="26">
        <v>73</v>
      </c>
      <c r="B30" s="72" t="s">
        <v>235</v>
      </c>
      <c r="C30" s="73" t="s">
        <v>257</v>
      </c>
      <c r="D30" s="79">
        <v>2</v>
      </c>
      <c r="E30" s="84">
        <v>44.38</v>
      </c>
      <c r="F30" s="100">
        <f>$F$5/E30</f>
        <v>4.393871113114015</v>
      </c>
      <c r="G30" s="99">
        <f>IF(OR(D30="diskv.",D30="n"),100,5*D30)</f>
        <v>10</v>
      </c>
      <c r="H30" s="135">
        <f>IF(E30="-","-",(IF(E30&gt;I$6,"diskv.",IF(E30&gt;G$6,E30-G$6,0))))</f>
        <v>0</v>
      </c>
      <c r="I30" s="136">
        <f>G30+H30</f>
        <v>10</v>
      </c>
      <c r="J30" s="101">
        <v>12</v>
      </c>
    </row>
    <row r="31" spans="1:10" ht="15" customHeight="1">
      <c r="A31" s="26">
        <v>74</v>
      </c>
      <c r="B31" s="72" t="s">
        <v>232</v>
      </c>
      <c r="C31" s="73" t="s">
        <v>252</v>
      </c>
      <c r="D31" s="79">
        <v>0</v>
      </c>
      <c r="E31" s="84">
        <v>53.16</v>
      </c>
      <c r="F31" s="61">
        <f>$F$5/E31</f>
        <v>3.668171557562077</v>
      </c>
      <c r="G31" s="74">
        <f>IF(OR(D31="diskv.",D31="n"),100,5*D31)</f>
        <v>0</v>
      </c>
      <c r="H31" s="157">
        <f>IF(E31="-","-",(IF(E31&gt;I$6,"diskv.",IF(E31&gt;G$6,E31-G$6,0))))</f>
        <v>5.159999999999997</v>
      </c>
      <c r="I31" s="158">
        <f>G31+H31</f>
        <v>5.159999999999997</v>
      </c>
      <c r="J31" s="101">
        <v>8</v>
      </c>
    </row>
    <row r="32" spans="1:10" ht="15" customHeight="1">
      <c r="A32" s="17"/>
      <c r="B32" s="29" t="s">
        <v>23</v>
      </c>
      <c r="C32" s="37"/>
      <c r="D32" s="37"/>
      <c r="E32" s="37"/>
      <c r="F32" s="37"/>
      <c r="G32" s="37"/>
      <c r="H32" s="138"/>
      <c r="I32" s="138"/>
      <c r="J32" s="102"/>
    </row>
    <row r="33" spans="1:10" ht="15" customHeight="1">
      <c r="A33" s="26">
        <v>76</v>
      </c>
      <c r="B33" s="72" t="s">
        <v>295</v>
      </c>
      <c r="C33" s="73" t="s">
        <v>239</v>
      </c>
      <c r="D33" s="79">
        <v>0</v>
      </c>
      <c r="E33" s="98">
        <v>53.52</v>
      </c>
      <c r="F33" s="100">
        <f>$F$5/E33</f>
        <v>3.6434977578475336</v>
      </c>
      <c r="G33" s="99">
        <f>IF(OR(D33="diskv.",D33="n"),100,5*D33)</f>
        <v>0</v>
      </c>
      <c r="H33" s="135">
        <f>IF(E33="-","-",(IF(E33&gt;I$6,"diskv.",IF(E33&gt;G$6,E33-G$6,0))))</f>
        <v>5.520000000000003</v>
      </c>
      <c r="I33" s="139">
        <f aca="true" t="shared" si="3" ref="I33:I39">G33+H33</f>
        <v>5.520000000000003</v>
      </c>
      <c r="J33" s="103">
        <v>2</v>
      </c>
    </row>
    <row r="34" spans="1:10" ht="15" customHeight="1">
      <c r="A34" s="26">
        <v>77</v>
      </c>
      <c r="B34" s="72" t="s">
        <v>292</v>
      </c>
      <c r="C34" s="73" t="s">
        <v>297</v>
      </c>
      <c r="D34" s="79">
        <v>2</v>
      </c>
      <c r="E34" s="55">
        <v>47.65</v>
      </c>
      <c r="F34" s="61">
        <f>$F$5/E34</f>
        <v>4.092339979013642</v>
      </c>
      <c r="G34" s="74">
        <f>IF(OR(D34="diskv.",D34="n"),100,5*D34)</f>
        <v>10</v>
      </c>
      <c r="H34" s="137">
        <f>IF(E34="-","-",(IF(E34&gt;I$6,"diskv.",IF(E34&gt;G$6,E34-G$6,0))))</f>
        <v>0</v>
      </c>
      <c r="I34" s="136">
        <f t="shared" si="3"/>
        <v>10</v>
      </c>
      <c r="J34" s="103">
        <v>4</v>
      </c>
    </row>
    <row r="35" spans="1:10" ht="15" customHeight="1">
      <c r="A35" s="26">
        <v>78</v>
      </c>
      <c r="B35" s="72" t="s">
        <v>294</v>
      </c>
      <c r="C35" s="73" t="s">
        <v>301</v>
      </c>
      <c r="D35" s="79" t="s">
        <v>430</v>
      </c>
      <c r="E35" s="55"/>
      <c r="F35" s="61" t="e">
        <f>$F$5/E35</f>
        <v>#DIV/0!</v>
      </c>
      <c r="G35" s="74">
        <f>IF(OR(D35="diskv.",D35="n"),100,5*D35)</f>
        <v>100</v>
      </c>
      <c r="H35" s="137">
        <f>IF(E35="-","-",(IF(E35&gt;I$6,"diskv.",IF(E35&gt;G$6,E35-G$6,0))))</f>
        <v>0</v>
      </c>
      <c r="I35" s="136">
        <f t="shared" si="3"/>
        <v>100</v>
      </c>
      <c r="J35" s="103"/>
    </row>
    <row r="36" spans="1:10" ht="15" customHeight="1">
      <c r="A36" s="26">
        <v>79</v>
      </c>
      <c r="B36" s="72" t="s">
        <v>296</v>
      </c>
      <c r="C36" s="73" t="s">
        <v>302</v>
      </c>
      <c r="D36" s="79">
        <v>3</v>
      </c>
      <c r="E36" s="55">
        <v>52.97</v>
      </c>
      <c r="F36" s="61">
        <f>$F$5/E36</f>
        <v>3.6813290541816124</v>
      </c>
      <c r="G36" s="74">
        <f>IF(OR(D36="diskv.",D36="n"),100,5*D36)</f>
        <v>15</v>
      </c>
      <c r="H36" s="137">
        <f>IF(E36="-","-",(IF(E36&gt;I$6,"diskv.",IF(E36&gt;G$6,E36-G$6,0))))</f>
        <v>4.969999999999999</v>
      </c>
      <c r="I36" s="136">
        <f t="shared" si="3"/>
        <v>19.97</v>
      </c>
      <c r="J36" s="103">
        <v>5</v>
      </c>
    </row>
    <row r="37" spans="1:10" ht="15" customHeight="1">
      <c r="A37" s="26">
        <v>80</v>
      </c>
      <c r="B37" s="72" t="s">
        <v>129</v>
      </c>
      <c r="C37" s="73" t="s">
        <v>300</v>
      </c>
      <c r="D37" s="79" t="s">
        <v>430</v>
      </c>
      <c r="E37" s="55"/>
      <c r="F37" s="61" t="e">
        <f>$F$5/E37</f>
        <v>#DIV/0!</v>
      </c>
      <c r="G37" s="74">
        <f>IF(OR(D37="diskv.",D37="n"),100,5*D37)</f>
        <v>100</v>
      </c>
      <c r="H37" s="137">
        <f>IF(E37="-","-",(IF(E37&gt;I$6,"diskv.",IF(E37&gt;G$6,E37-G$6,0))))</f>
        <v>0</v>
      </c>
      <c r="I37" s="136">
        <f t="shared" si="3"/>
        <v>100</v>
      </c>
      <c r="J37" s="103"/>
    </row>
    <row r="38" spans="1:10" ht="15" customHeight="1">
      <c r="A38" s="26">
        <v>81</v>
      </c>
      <c r="B38" s="72" t="s">
        <v>293</v>
      </c>
      <c r="C38" s="73" t="s">
        <v>299</v>
      </c>
      <c r="D38" s="79">
        <v>1</v>
      </c>
      <c r="E38" s="55">
        <v>49.5</v>
      </c>
      <c r="F38" s="61">
        <f>$F$5/E38</f>
        <v>3.9393939393939394</v>
      </c>
      <c r="G38" s="74">
        <f>IF(OR(D38="diskv.",D38="n"),100,5*D38)</f>
        <v>5</v>
      </c>
      <c r="H38" s="137">
        <f>IF(E38="-","-",(IF(E38&gt;I$6,"diskv.",IF(E38&gt;G$6,E38-G$6,0))))</f>
        <v>1.5</v>
      </c>
      <c r="I38" s="136">
        <f t="shared" si="3"/>
        <v>6.5</v>
      </c>
      <c r="J38" s="103">
        <v>3</v>
      </c>
    </row>
    <row r="39" spans="1:10" ht="15" customHeight="1">
      <c r="A39" s="26">
        <v>82</v>
      </c>
      <c r="B39" s="72" t="s">
        <v>231</v>
      </c>
      <c r="C39" s="73" t="s">
        <v>298</v>
      </c>
      <c r="D39" s="79">
        <v>0</v>
      </c>
      <c r="E39" s="55">
        <v>50.88</v>
      </c>
      <c r="F39" s="61">
        <f>$F$5/E39</f>
        <v>3.8325471698113205</v>
      </c>
      <c r="G39" s="74">
        <f>IF(OR(D39="diskv.",D39="n"),100,5*D39)</f>
        <v>0</v>
      </c>
      <c r="H39" s="137">
        <f>IF(E39="-","-",(IF(E39&gt;I$6,"diskv.",IF(E39&gt;G$6,E39-G$6,0))))</f>
        <v>2.8800000000000026</v>
      </c>
      <c r="I39" s="136">
        <f t="shared" si="3"/>
        <v>2.8800000000000026</v>
      </c>
      <c r="J39" s="103">
        <v>1</v>
      </c>
    </row>
    <row r="40" spans="1:10" ht="15" customHeight="1">
      <c r="A40" s="17"/>
      <c r="B40" s="29" t="s">
        <v>24</v>
      </c>
      <c r="C40" s="37"/>
      <c r="D40" s="37"/>
      <c r="E40" s="37"/>
      <c r="F40" s="37"/>
      <c r="G40" s="37"/>
      <c r="H40" s="138"/>
      <c r="I40" s="138"/>
      <c r="J40" s="102"/>
    </row>
    <row r="41" spans="1:10" ht="15" customHeight="1">
      <c r="A41" s="26">
        <v>84</v>
      </c>
      <c r="B41" s="72" t="s">
        <v>314</v>
      </c>
      <c r="C41" s="73" t="s">
        <v>332</v>
      </c>
      <c r="D41" s="79" t="s">
        <v>430</v>
      </c>
      <c r="E41" s="55"/>
      <c r="F41" s="57" t="e">
        <f aca="true" t="shared" si="4" ref="F41:F48">$F$5/E41</f>
        <v>#DIV/0!</v>
      </c>
      <c r="G41" s="58">
        <f aca="true" t="shared" si="5" ref="G41:G48">IF(OR(D41="diskv.",D41="n"),100,5*D41)</f>
        <v>100</v>
      </c>
      <c r="H41" s="140">
        <f aca="true" t="shared" si="6" ref="H41:H48">IF(E41="-","-",(IF(E41&gt;I$6,"diskv.",IF(E41&gt;G$6,E41-G$6,0))))</f>
        <v>0</v>
      </c>
      <c r="I41" s="141">
        <f>G41+H41</f>
        <v>100</v>
      </c>
      <c r="J41" s="103"/>
    </row>
    <row r="42" spans="1:10" ht="15">
      <c r="A42" s="26">
        <v>85</v>
      </c>
      <c r="B42" s="72" t="s">
        <v>315</v>
      </c>
      <c r="C42" s="73" t="s">
        <v>333</v>
      </c>
      <c r="D42" s="79">
        <v>1</v>
      </c>
      <c r="E42" s="55">
        <v>42.41</v>
      </c>
      <c r="F42" s="61">
        <f t="shared" si="4"/>
        <v>4.5979721763734975</v>
      </c>
      <c r="G42" s="74">
        <f t="shared" si="5"/>
        <v>5</v>
      </c>
      <c r="H42" s="137">
        <f t="shared" si="6"/>
        <v>0</v>
      </c>
      <c r="I42" s="136">
        <f>G42+H42</f>
        <v>5</v>
      </c>
      <c r="J42" s="103">
        <v>4</v>
      </c>
    </row>
    <row r="43" spans="1:10" ht="15">
      <c r="A43" s="26">
        <v>86</v>
      </c>
      <c r="B43" s="72" t="s">
        <v>323</v>
      </c>
      <c r="C43" s="73" t="s">
        <v>344</v>
      </c>
      <c r="D43" s="79" t="s">
        <v>430</v>
      </c>
      <c r="E43" s="83"/>
      <c r="F43" s="100" t="e">
        <f t="shared" si="4"/>
        <v>#DIV/0!</v>
      </c>
      <c r="G43" s="99">
        <f t="shared" si="5"/>
        <v>100</v>
      </c>
      <c r="H43" s="135">
        <f t="shared" si="6"/>
        <v>0</v>
      </c>
      <c r="I43" s="136">
        <f aca="true" t="shared" si="7" ref="I43:I48">G43+H43</f>
        <v>100</v>
      </c>
      <c r="J43" s="104"/>
    </row>
    <row r="44" spans="1:10" ht="15">
      <c r="A44" s="26">
        <v>87</v>
      </c>
      <c r="B44" s="72" t="s">
        <v>295</v>
      </c>
      <c r="C44" s="73" t="s">
        <v>340</v>
      </c>
      <c r="D44" s="79" t="s">
        <v>430</v>
      </c>
      <c r="E44" s="84"/>
      <c r="F44" s="61" t="e">
        <f t="shared" si="4"/>
        <v>#DIV/0!</v>
      </c>
      <c r="G44" s="74">
        <f t="shared" si="5"/>
        <v>100</v>
      </c>
      <c r="H44" s="137">
        <f t="shared" si="6"/>
        <v>0</v>
      </c>
      <c r="I44" s="136">
        <f t="shared" si="7"/>
        <v>100</v>
      </c>
      <c r="J44" s="105"/>
    </row>
    <row r="45" spans="1:10" ht="15">
      <c r="A45" s="26">
        <v>88</v>
      </c>
      <c r="B45" s="72" t="s">
        <v>317</v>
      </c>
      <c r="C45" s="73" t="s">
        <v>336</v>
      </c>
      <c r="D45" s="79">
        <v>2</v>
      </c>
      <c r="E45" s="55">
        <v>42.72</v>
      </c>
      <c r="F45" s="61">
        <f t="shared" si="4"/>
        <v>4.564606741573034</v>
      </c>
      <c r="G45" s="74">
        <f t="shared" si="5"/>
        <v>10</v>
      </c>
      <c r="H45" s="137">
        <f t="shared" si="6"/>
        <v>0</v>
      </c>
      <c r="I45" s="136">
        <f t="shared" si="7"/>
        <v>10</v>
      </c>
      <c r="J45" s="103">
        <v>6</v>
      </c>
    </row>
    <row r="46" spans="1:10" ht="15">
      <c r="A46" s="26">
        <v>89</v>
      </c>
      <c r="B46" s="72" t="s">
        <v>325</v>
      </c>
      <c r="C46" s="73" t="s">
        <v>349</v>
      </c>
      <c r="D46" s="54">
        <v>0</v>
      </c>
      <c r="E46" s="55">
        <v>45.56</v>
      </c>
      <c r="F46" s="61">
        <f t="shared" si="4"/>
        <v>4.280070237050044</v>
      </c>
      <c r="G46" s="90">
        <f t="shared" si="5"/>
        <v>0</v>
      </c>
      <c r="H46" s="142">
        <f t="shared" si="6"/>
        <v>0</v>
      </c>
      <c r="I46" s="162">
        <f t="shared" si="7"/>
        <v>0</v>
      </c>
      <c r="J46" s="103">
        <v>2</v>
      </c>
    </row>
    <row r="47" spans="1:10" ht="15">
      <c r="A47" s="26">
        <v>90</v>
      </c>
      <c r="B47" s="72" t="s">
        <v>324</v>
      </c>
      <c r="C47" s="73" t="s">
        <v>346</v>
      </c>
      <c r="D47" s="79" t="s">
        <v>430</v>
      </c>
      <c r="E47" s="83"/>
      <c r="F47" s="100" t="e">
        <f t="shared" si="4"/>
        <v>#DIV/0!</v>
      </c>
      <c r="G47" s="99">
        <f t="shared" si="5"/>
        <v>100</v>
      </c>
      <c r="H47" s="135">
        <f t="shared" si="6"/>
        <v>0</v>
      </c>
      <c r="I47" s="136">
        <f t="shared" si="7"/>
        <v>100</v>
      </c>
      <c r="J47" s="104"/>
    </row>
    <row r="48" spans="1:10" ht="15">
      <c r="A48" s="26">
        <v>92</v>
      </c>
      <c r="B48" s="72" t="s">
        <v>318</v>
      </c>
      <c r="C48" s="73" t="s">
        <v>337</v>
      </c>
      <c r="D48" s="79" t="s">
        <v>430</v>
      </c>
      <c r="E48" s="84"/>
      <c r="F48" s="61" t="e">
        <f t="shared" si="4"/>
        <v>#DIV/0!</v>
      </c>
      <c r="G48" s="74">
        <f t="shared" si="5"/>
        <v>100</v>
      </c>
      <c r="H48" s="137">
        <f t="shared" si="6"/>
        <v>0</v>
      </c>
      <c r="I48" s="136">
        <f t="shared" si="7"/>
        <v>100</v>
      </c>
      <c r="J48" s="105"/>
    </row>
    <row r="49" spans="1:10" ht="15">
      <c r="A49" s="26">
        <v>93</v>
      </c>
      <c r="B49" s="72" t="s">
        <v>313</v>
      </c>
      <c r="C49" s="73" t="s">
        <v>331</v>
      </c>
      <c r="D49" s="79">
        <v>0</v>
      </c>
      <c r="E49" s="55">
        <v>43.4</v>
      </c>
      <c r="F49" s="61">
        <f aca="true" t="shared" si="8" ref="F49:F55">$F$5/E49</f>
        <v>4.493087557603687</v>
      </c>
      <c r="G49" s="74">
        <f aca="true" t="shared" si="9" ref="G49:G55">IF(OR(D49="diskv.",D49="n"),100,5*D49)</f>
        <v>0</v>
      </c>
      <c r="H49" s="137">
        <f aca="true" t="shared" si="10" ref="H49:H55">IF(E49="-","-",(IF(E49&gt;I$6,"diskv.",IF(E49&gt;G$6,E49-G$6,0))))</f>
        <v>0</v>
      </c>
      <c r="I49" s="162">
        <f>G49+H49</f>
        <v>0</v>
      </c>
      <c r="J49" s="103">
        <v>1</v>
      </c>
    </row>
    <row r="50" spans="1:10" ht="15">
      <c r="A50" s="26">
        <v>94</v>
      </c>
      <c r="B50" s="72" t="s">
        <v>319</v>
      </c>
      <c r="C50" s="73" t="s">
        <v>338</v>
      </c>
      <c r="D50" s="79" t="s">
        <v>430</v>
      </c>
      <c r="E50" s="83"/>
      <c r="F50" s="100" t="e">
        <f t="shared" si="8"/>
        <v>#DIV/0!</v>
      </c>
      <c r="G50" s="99">
        <f t="shared" si="9"/>
        <v>100</v>
      </c>
      <c r="H50" s="135">
        <f t="shared" si="10"/>
        <v>0</v>
      </c>
      <c r="I50" s="136">
        <f aca="true" t="shared" si="11" ref="I50:I55">G50+H50</f>
        <v>100</v>
      </c>
      <c r="J50" s="104"/>
    </row>
    <row r="51" spans="1:10" ht="15">
      <c r="A51" s="26">
        <v>95</v>
      </c>
      <c r="B51" s="72" t="s">
        <v>82</v>
      </c>
      <c r="C51" s="73" t="s">
        <v>339</v>
      </c>
      <c r="D51" s="79">
        <v>3</v>
      </c>
      <c r="E51" s="84">
        <v>57.5</v>
      </c>
      <c r="F51" s="61">
        <f t="shared" si="8"/>
        <v>3.391304347826087</v>
      </c>
      <c r="G51" s="74">
        <f t="shared" si="9"/>
        <v>15</v>
      </c>
      <c r="H51" s="137">
        <f t="shared" si="10"/>
        <v>9.5</v>
      </c>
      <c r="I51" s="136">
        <f t="shared" si="11"/>
        <v>24.5</v>
      </c>
      <c r="J51" s="105">
        <v>8</v>
      </c>
    </row>
    <row r="52" spans="1:10" ht="15">
      <c r="A52" s="26">
        <v>96</v>
      </c>
      <c r="B52" s="72" t="s">
        <v>228</v>
      </c>
      <c r="C52" s="73" t="s">
        <v>334</v>
      </c>
      <c r="D52" s="79">
        <v>1</v>
      </c>
      <c r="E52" s="55">
        <v>41.64</v>
      </c>
      <c r="F52" s="61">
        <f t="shared" si="8"/>
        <v>4.68299711815562</v>
      </c>
      <c r="G52" s="74">
        <f t="shared" si="9"/>
        <v>5</v>
      </c>
      <c r="H52" s="137">
        <f t="shared" si="10"/>
        <v>0</v>
      </c>
      <c r="I52" s="136">
        <f t="shared" si="11"/>
        <v>5</v>
      </c>
      <c r="J52" s="103">
        <v>3</v>
      </c>
    </row>
    <row r="53" spans="1:10" ht="15">
      <c r="A53" s="26">
        <v>97</v>
      </c>
      <c r="B53" s="72" t="s">
        <v>325</v>
      </c>
      <c r="C53" s="73" t="s">
        <v>350</v>
      </c>
      <c r="D53" s="79" t="s">
        <v>430</v>
      </c>
      <c r="E53" s="55"/>
      <c r="F53" s="61" t="e">
        <f t="shared" si="8"/>
        <v>#DIV/0!</v>
      </c>
      <c r="G53" s="90">
        <f t="shared" si="9"/>
        <v>100</v>
      </c>
      <c r="H53" s="142">
        <f t="shared" si="10"/>
        <v>0</v>
      </c>
      <c r="I53" s="136">
        <f t="shared" si="11"/>
        <v>100</v>
      </c>
      <c r="J53" s="103"/>
    </row>
    <row r="54" spans="1:10" ht="15">
      <c r="A54" s="26">
        <v>98</v>
      </c>
      <c r="B54" s="72" t="s">
        <v>320</v>
      </c>
      <c r="C54" s="73" t="s">
        <v>342</v>
      </c>
      <c r="D54" s="54">
        <v>0</v>
      </c>
      <c r="E54" s="83">
        <v>54.47</v>
      </c>
      <c r="F54" s="100">
        <f t="shared" si="8"/>
        <v>3.579952267303103</v>
      </c>
      <c r="G54" s="99">
        <f t="shared" si="9"/>
        <v>0</v>
      </c>
      <c r="H54" s="135">
        <f t="shared" si="10"/>
        <v>6.469999999999999</v>
      </c>
      <c r="I54" s="136">
        <f t="shared" si="11"/>
        <v>6.469999999999999</v>
      </c>
      <c r="J54" s="104">
        <v>5</v>
      </c>
    </row>
    <row r="55" spans="1:10" ht="15">
      <c r="A55" s="26">
        <v>99</v>
      </c>
      <c r="B55" s="72" t="s">
        <v>321</v>
      </c>
      <c r="C55" s="73" t="s">
        <v>55</v>
      </c>
      <c r="D55" s="79">
        <v>4</v>
      </c>
      <c r="E55" s="84">
        <v>62.56</v>
      </c>
      <c r="F55" s="61">
        <f t="shared" si="8"/>
        <v>3.117007672634271</v>
      </c>
      <c r="G55" s="74">
        <f t="shared" si="9"/>
        <v>20</v>
      </c>
      <c r="H55" s="137">
        <f t="shared" si="10"/>
        <v>14.560000000000002</v>
      </c>
      <c r="I55" s="136">
        <f t="shared" si="11"/>
        <v>34.56</v>
      </c>
      <c r="J55" s="105">
        <v>10</v>
      </c>
    </row>
    <row r="56" spans="1:10" ht="15">
      <c r="A56" s="26">
        <v>100</v>
      </c>
      <c r="B56" s="72" t="s">
        <v>322</v>
      </c>
      <c r="C56" s="73" t="s">
        <v>343</v>
      </c>
      <c r="D56" s="79" t="s">
        <v>430</v>
      </c>
      <c r="E56" s="55"/>
      <c r="F56" s="61" t="e">
        <f aca="true" t="shared" si="12" ref="F56:F62">$F$5/E56</f>
        <v>#DIV/0!</v>
      </c>
      <c r="G56" s="74">
        <f aca="true" t="shared" si="13" ref="G56:G62">IF(OR(D56="diskv.",D56="n"),100,5*D56)</f>
        <v>100</v>
      </c>
      <c r="H56" s="137">
        <f aca="true" t="shared" si="14" ref="H56:H62">IF(E56="-","-",(IF(E56&gt;I$6,"diskv.",IF(E56&gt;G$6,E56-G$6,0))))</f>
        <v>0</v>
      </c>
      <c r="I56" s="136">
        <f>G56+H56</f>
        <v>100</v>
      </c>
      <c r="J56" s="103"/>
    </row>
    <row r="57" spans="1:10" ht="15">
      <c r="A57" s="26">
        <v>101</v>
      </c>
      <c r="B57" s="72" t="s">
        <v>323</v>
      </c>
      <c r="C57" s="73" t="s">
        <v>345</v>
      </c>
      <c r="D57" s="79" t="s">
        <v>430</v>
      </c>
      <c r="E57" s="83"/>
      <c r="F57" s="100" t="e">
        <f t="shared" si="12"/>
        <v>#DIV/0!</v>
      </c>
      <c r="G57" s="99">
        <f t="shared" si="13"/>
        <v>100</v>
      </c>
      <c r="H57" s="135">
        <f t="shared" si="14"/>
        <v>0</v>
      </c>
      <c r="I57" s="136">
        <f aca="true" t="shared" si="15" ref="I57:I62">G57+H57</f>
        <v>100</v>
      </c>
      <c r="J57" s="104"/>
    </row>
    <row r="58" spans="1:10" ht="15">
      <c r="A58" s="26">
        <v>102</v>
      </c>
      <c r="B58" s="72" t="s">
        <v>316</v>
      </c>
      <c r="C58" s="73" t="s">
        <v>335</v>
      </c>
      <c r="D58" s="79" t="s">
        <v>430</v>
      </c>
      <c r="E58" s="84"/>
      <c r="F58" s="61" t="e">
        <f t="shared" si="12"/>
        <v>#DIV/0!</v>
      </c>
      <c r="G58" s="74">
        <f t="shared" si="13"/>
        <v>100</v>
      </c>
      <c r="H58" s="137">
        <f t="shared" si="14"/>
        <v>0</v>
      </c>
      <c r="I58" s="136">
        <f t="shared" si="15"/>
        <v>100</v>
      </c>
      <c r="J58" s="105"/>
    </row>
    <row r="59" spans="1:10" ht="15">
      <c r="A59" s="26">
        <v>103</v>
      </c>
      <c r="B59" s="72" t="s">
        <v>324</v>
      </c>
      <c r="C59" s="73" t="s">
        <v>347</v>
      </c>
      <c r="D59" s="79">
        <v>2</v>
      </c>
      <c r="E59" s="55">
        <v>45.5</v>
      </c>
      <c r="F59" s="61">
        <f t="shared" si="12"/>
        <v>4.285714285714286</v>
      </c>
      <c r="G59" s="74">
        <f t="shared" si="13"/>
        <v>10</v>
      </c>
      <c r="H59" s="137">
        <f t="shared" si="14"/>
        <v>0</v>
      </c>
      <c r="I59" s="136">
        <f t="shared" si="15"/>
        <v>10</v>
      </c>
      <c r="J59" s="103">
        <v>7</v>
      </c>
    </row>
    <row r="60" spans="1:10" ht="15">
      <c r="A60" s="26">
        <v>104</v>
      </c>
      <c r="B60" s="72" t="s">
        <v>295</v>
      </c>
      <c r="C60" s="73" t="s">
        <v>341</v>
      </c>
      <c r="D60" s="79" t="s">
        <v>430</v>
      </c>
      <c r="E60" s="55"/>
      <c r="F60" s="61" t="e">
        <f t="shared" si="12"/>
        <v>#DIV/0!</v>
      </c>
      <c r="G60" s="90">
        <f t="shared" si="13"/>
        <v>100</v>
      </c>
      <c r="H60" s="142">
        <f t="shared" si="14"/>
        <v>0</v>
      </c>
      <c r="I60" s="136">
        <f t="shared" si="15"/>
        <v>100</v>
      </c>
      <c r="J60" s="103"/>
    </row>
    <row r="61" spans="1:10" ht="15">
      <c r="A61" s="26">
        <v>105</v>
      </c>
      <c r="B61" s="72" t="s">
        <v>197</v>
      </c>
      <c r="C61" s="73" t="s">
        <v>348</v>
      </c>
      <c r="D61" s="79" t="s">
        <v>430</v>
      </c>
      <c r="E61" s="83"/>
      <c r="F61" s="100" t="e">
        <f t="shared" si="12"/>
        <v>#DIV/0!</v>
      </c>
      <c r="G61" s="99">
        <f t="shared" si="13"/>
        <v>100</v>
      </c>
      <c r="H61" s="135">
        <f t="shared" si="14"/>
        <v>0</v>
      </c>
      <c r="I61" s="136">
        <f t="shared" si="15"/>
        <v>100</v>
      </c>
      <c r="J61" s="104"/>
    </row>
    <row r="62" spans="1:10" ht="15">
      <c r="A62" s="26">
        <v>106</v>
      </c>
      <c r="B62" s="72" t="s">
        <v>326</v>
      </c>
      <c r="C62" s="73" t="s">
        <v>351</v>
      </c>
      <c r="D62" s="79">
        <v>5</v>
      </c>
      <c r="E62" s="84">
        <v>48.96</v>
      </c>
      <c r="F62" s="61">
        <f t="shared" si="12"/>
        <v>3.982843137254902</v>
      </c>
      <c r="G62" s="74">
        <f t="shared" si="13"/>
        <v>25</v>
      </c>
      <c r="H62" s="137">
        <f t="shared" si="14"/>
        <v>0.9600000000000009</v>
      </c>
      <c r="I62" s="136">
        <f t="shared" si="15"/>
        <v>25.96</v>
      </c>
      <c r="J62" s="105">
        <v>9</v>
      </c>
    </row>
    <row r="63" ht="15">
      <c r="J63" s="53"/>
    </row>
    <row r="65" ht="15">
      <c r="B65" s="134" t="s">
        <v>38</v>
      </c>
    </row>
  </sheetData>
  <sheetProtection/>
  <mergeCells count="8">
    <mergeCell ref="A6:A8"/>
    <mergeCell ref="B6:C6"/>
    <mergeCell ref="J6:J8"/>
    <mergeCell ref="B7:B8"/>
    <mergeCell ref="C7:C8"/>
    <mergeCell ref="D7:D8"/>
    <mergeCell ref="E7:E8"/>
    <mergeCell ref="G7:I7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65"/>
  <sheetViews>
    <sheetView tabSelected="1" zoomScale="85" zoomScaleNormal="85" zoomScalePageLayoutView="0" workbookViewId="0" topLeftCell="A1">
      <selection activeCell="O61" sqref="O61"/>
    </sheetView>
  </sheetViews>
  <sheetFormatPr defaultColWidth="9.140625" defaultRowHeight="15"/>
  <cols>
    <col min="1" max="1" width="5.140625" style="0" customWidth="1"/>
    <col min="2" max="2" width="23.7109375" style="0" customWidth="1"/>
    <col min="3" max="3" width="11.8515625" style="0" customWidth="1"/>
    <col min="4" max="6" width="7.7109375" style="0" customWidth="1"/>
    <col min="7" max="9" width="8.57421875" style="0" customWidth="1"/>
    <col min="10" max="10" width="6.8515625" style="0" customWidth="1"/>
  </cols>
  <sheetData>
    <row r="2" spans="1:8" ht="26.25">
      <c r="A2" s="15"/>
      <c r="B2" s="18" t="s">
        <v>424</v>
      </c>
      <c r="C2" s="19"/>
      <c r="D2" s="25" t="s">
        <v>420</v>
      </c>
      <c r="H2" s="78" t="s">
        <v>40</v>
      </c>
    </row>
    <row r="3" spans="1:4" ht="15">
      <c r="A3" s="15"/>
      <c r="B3" s="106" t="s">
        <v>2</v>
      </c>
      <c r="C3" s="19"/>
      <c r="D3" s="20"/>
    </row>
    <row r="4" spans="1:5" ht="18.75">
      <c r="A4" s="16"/>
      <c r="B4" s="21"/>
      <c r="C4" s="22"/>
      <c r="D4" s="160" t="s">
        <v>32</v>
      </c>
      <c r="E4" s="70"/>
    </row>
    <row r="5" spans="1:10" ht="15.75" thickBot="1">
      <c r="A5" s="16"/>
      <c r="B5" s="23"/>
      <c r="C5" s="22"/>
      <c r="E5" s="39" t="s">
        <v>3</v>
      </c>
      <c r="F5" s="48">
        <v>170</v>
      </c>
      <c r="G5" s="40" t="s">
        <v>4</v>
      </c>
      <c r="H5" s="38" t="s">
        <v>5</v>
      </c>
      <c r="I5" s="49">
        <f>F5/G6</f>
        <v>4.473684210526316</v>
      </c>
      <c r="J5" s="41" t="s">
        <v>6</v>
      </c>
    </row>
    <row r="6" spans="1:10" ht="16.5" thickBot="1" thickTop="1">
      <c r="A6" s="170" t="s">
        <v>1</v>
      </c>
      <c r="B6" s="171"/>
      <c r="C6" s="171"/>
      <c r="D6" s="31"/>
      <c r="E6" s="1"/>
      <c r="F6" s="1" t="s">
        <v>7</v>
      </c>
      <c r="G6" s="133">
        <v>38</v>
      </c>
      <c r="H6" s="1" t="s">
        <v>8</v>
      </c>
      <c r="I6" s="50">
        <v>57</v>
      </c>
      <c r="J6" s="169" t="s">
        <v>9</v>
      </c>
    </row>
    <row r="7" spans="1:10" ht="16.5" customHeight="1" thickBot="1" thickTop="1">
      <c r="A7" s="170"/>
      <c r="B7" s="172" t="s">
        <v>11</v>
      </c>
      <c r="C7" s="172" t="s">
        <v>12</v>
      </c>
      <c r="D7" s="173" t="s">
        <v>13</v>
      </c>
      <c r="E7" s="165" t="s">
        <v>30</v>
      </c>
      <c r="F7" s="43" t="s">
        <v>14</v>
      </c>
      <c r="G7" s="166" t="s">
        <v>15</v>
      </c>
      <c r="H7" s="167"/>
      <c r="I7" s="168"/>
      <c r="J7" s="169"/>
    </row>
    <row r="8" spans="1:10" ht="16.5" thickBot="1" thickTop="1">
      <c r="A8" s="170"/>
      <c r="B8" s="172"/>
      <c r="C8" s="172"/>
      <c r="D8" s="173"/>
      <c r="E8" s="165"/>
      <c r="F8" s="44" t="s">
        <v>6</v>
      </c>
      <c r="G8" s="45" t="s">
        <v>19</v>
      </c>
      <c r="H8" s="46" t="s">
        <v>20</v>
      </c>
      <c r="I8" s="47" t="s">
        <v>21</v>
      </c>
      <c r="J8" s="169"/>
    </row>
    <row r="9" spans="1:10" ht="15" customHeight="1" thickTop="1">
      <c r="A9" s="17"/>
      <c r="B9" s="27" t="s">
        <v>22</v>
      </c>
      <c r="C9" s="56"/>
      <c r="D9" s="56"/>
      <c r="E9" s="56"/>
      <c r="F9" s="56"/>
      <c r="G9" s="56"/>
      <c r="H9" s="56"/>
      <c r="I9" s="56"/>
      <c r="J9" s="56"/>
    </row>
    <row r="10" spans="1:10" ht="15" customHeight="1">
      <c r="A10" s="26">
        <v>52</v>
      </c>
      <c r="B10" s="72" t="s">
        <v>142</v>
      </c>
      <c r="C10" s="73" t="s">
        <v>239</v>
      </c>
      <c r="D10" s="79" t="s">
        <v>430</v>
      </c>
      <c r="E10" s="55"/>
      <c r="F10" s="57" t="e">
        <f aca="true" t="shared" si="0" ref="F10:F31">$F$5/E10</f>
        <v>#DIV/0!</v>
      </c>
      <c r="G10" s="58">
        <f aca="true" t="shared" si="1" ref="G10:G31">IF(OR(D10="diskv.",D10="n"),100,5*D10)</f>
        <v>100</v>
      </c>
      <c r="H10" s="155">
        <f aca="true" t="shared" si="2" ref="H10:H31">IF(E10="-","-",(IF(E10&gt;I$6,"diskv.",IF(E10&gt;G$6,E10-G$6,0))))</f>
        <v>0</v>
      </c>
      <c r="I10" s="156">
        <f>G10+H10</f>
        <v>100</v>
      </c>
      <c r="J10" s="101"/>
    </row>
    <row r="11" spans="1:10" ht="15" customHeight="1">
      <c r="A11" s="26">
        <v>53</v>
      </c>
      <c r="B11" s="72" t="s">
        <v>232</v>
      </c>
      <c r="C11" s="73" t="s">
        <v>250</v>
      </c>
      <c r="D11" s="79">
        <v>0</v>
      </c>
      <c r="E11" s="55">
        <v>36.75</v>
      </c>
      <c r="F11" s="61">
        <f t="shared" si="0"/>
        <v>4.625850340136054</v>
      </c>
      <c r="G11" s="74">
        <f t="shared" si="1"/>
        <v>0</v>
      </c>
      <c r="H11" s="157">
        <f t="shared" si="2"/>
        <v>0</v>
      </c>
      <c r="I11" s="163">
        <f>G11+H11</f>
        <v>0</v>
      </c>
      <c r="J11" s="101">
        <v>3</v>
      </c>
    </row>
    <row r="12" spans="1:10" ht="15" customHeight="1">
      <c r="A12" s="26">
        <v>54</v>
      </c>
      <c r="B12" s="72" t="s">
        <v>225</v>
      </c>
      <c r="C12" s="73" t="s">
        <v>242</v>
      </c>
      <c r="D12" s="79" t="s">
        <v>430</v>
      </c>
      <c r="E12" s="83"/>
      <c r="F12" s="100" t="e">
        <f t="shared" si="0"/>
        <v>#DIV/0!</v>
      </c>
      <c r="G12" s="99">
        <f t="shared" si="1"/>
        <v>100</v>
      </c>
      <c r="H12" s="135">
        <f t="shared" si="2"/>
        <v>0</v>
      </c>
      <c r="I12" s="136">
        <f>G12+H12</f>
        <v>100</v>
      </c>
      <c r="J12" s="101"/>
    </row>
    <row r="13" spans="1:10" ht="15" customHeight="1">
      <c r="A13" s="26">
        <v>55</v>
      </c>
      <c r="B13" s="72" t="s">
        <v>231</v>
      </c>
      <c r="C13" s="73" t="s">
        <v>248</v>
      </c>
      <c r="D13" s="79">
        <v>0</v>
      </c>
      <c r="E13" s="84">
        <v>36.4</v>
      </c>
      <c r="F13" s="61">
        <f t="shared" si="0"/>
        <v>4.670329670329671</v>
      </c>
      <c r="G13" s="74">
        <f t="shared" si="1"/>
        <v>0</v>
      </c>
      <c r="H13" s="157">
        <f t="shared" si="2"/>
        <v>0</v>
      </c>
      <c r="I13" s="163">
        <f>G13+H13</f>
        <v>0</v>
      </c>
      <c r="J13" s="101">
        <v>1</v>
      </c>
    </row>
    <row r="14" spans="1:10" ht="15" customHeight="1">
      <c r="A14" s="26">
        <v>56</v>
      </c>
      <c r="B14" s="72" t="s">
        <v>226</v>
      </c>
      <c r="C14" s="73" t="s">
        <v>243</v>
      </c>
      <c r="D14" s="79" t="s">
        <v>430</v>
      </c>
      <c r="E14" s="84"/>
      <c r="F14" s="100" t="e">
        <f t="shared" si="0"/>
        <v>#DIV/0!</v>
      </c>
      <c r="G14" s="99">
        <f t="shared" si="1"/>
        <v>100</v>
      </c>
      <c r="H14" s="135">
        <f t="shared" si="2"/>
        <v>0</v>
      </c>
      <c r="I14" s="136">
        <f>G14+H14</f>
        <v>100</v>
      </c>
      <c r="J14" s="101"/>
    </row>
    <row r="15" spans="1:10" ht="15" customHeight="1">
      <c r="A15" s="26">
        <v>57</v>
      </c>
      <c r="B15" s="72" t="s">
        <v>392</v>
      </c>
      <c r="C15" s="73" t="s">
        <v>389</v>
      </c>
      <c r="D15" s="79">
        <v>2</v>
      </c>
      <c r="E15" s="84">
        <v>44.27</v>
      </c>
      <c r="F15" s="61">
        <f t="shared" si="0"/>
        <v>3.8400722837135755</v>
      </c>
      <c r="G15" s="74">
        <f t="shared" si="1"/>
        <v>10</v>
      </c>
      <c r="H15" s="157">
        <f t="shared" si="2"/>
        <v>6.270000000000003</v>
      </c>
      <c r="I15" s="158">
        <f>G15+H15</f>
        <v>16.270000000000003</v>
      </c>
      <c r="J15" s="101">
        <v>9</v>
      </c>
    </row>
    <row r="16" spans="1:10" ht="15" customHeight="1">
      <c r="A16" s="26">
        <v>58</v>
      </c>
      <c r="B16" s="72" t="s">
        <v>80</v>
      </c>
      <c r="C16" s="73" t="s">
        <v>253</v>
      </c>
      <c r="D16" s="79">
        <v>0</v>
      </c>
      <c r="E16" s="84">
        <v>47.41</v>
      </c>
      <c r="F16" s="100">
        <f t="shared" si="0"/>
        <v>3.585741404766927</v>
      </c>
      <c r="G16" s="99">
        <f t="shared" si="1"/>
        <v>0</v>
      </c>
      <c r="H16" s="135">
        <f t="shared" si="2"/>
        <v>9.409999999999997</v>
      </c>
      <c r="I16" s="136">
        <f>G16+H16</f>
        <v>9.409999999999997</v>
      </c>
      <c r="J16" s="101">
        <v>8</v>
      </c>
    </row>
    <row r="17" spans="1:10" ht="15" customHeight="1">
      <c r="A17" s="26">
        <v>59</v>
      </c>
      <c r="B17" s="72" t="s">
        <v>227</v>
      </c>
      <c r="C17" s="73" t="s">
        <v>244</v>
      </c>
      <c r="D17" s="79" t="s">
        <v>430</v>
      </c>
      <c r="E17" s="84"/>
      <c r="F17" s="61" t="e">
        <f t="shared" si="0"/>
        <v>#DIV/0!</v>
      </c>
      <c r="G17" s="74">
        <f t="shared" si="1"/>
        <v>100</v>
      </c>
      <c r="H17" s="157">
        <f t="shared" si="2"/>
        <v>0</v>
      </c>
      <c r="I17" s="158">
        <f>G17+H17</f>
        <v>100</v>
      </c>
      <c r="J17" s="101"/>
    </row>
    <row r="18" spans="1:10" ht="15" customHeight="1">
      <c r="A18" s="26">
        <v>60</v>
      </c>
      <c r="B18" s="72" t="s">
        <v>233</v>
      </c>
      <c r="C18" s="73" t="s">
        <v>254</v>
      </c>
      <c r="D18" s="79" t="s">
        <v>430</v>
      </c>
      <c r="E18" s="84"/>
      <c r="F18" s="100" t="e">
        <f t="shared" si="0"/>
        <v>#DIV/0!</v>
      </c>
      <c r="G18" s="99">
        <f t="shared" si="1"/>
        <v>100</v>
      </c>
      <c r="H18" s="135">
        <f t="shared" si="2"/>
        <v>0</v>
      </c>
      <c r="I18" s="136">
        <f>G18+H18</f>
        <v>100</v>
      </c>
      <c r="J18" s="101"/>
    </row>
    <row r="19" spans="1:10" ht="15" customHeight="1">
      <c r="A19" s="26">
        <v>61</v>
      </c>
      <c r="B19" s="72" t="s">
        <v>228</v>
      </c>
      <c r="C19" s="73" t="s">
        <v>245</v>
      </c>
      <c r="D19" s="79">
        <v>0</v>
      </c>
      <c r="E19" s="84">
        <v>36.65</v>
      </c>
      <c r="F19" s="61">
        <f t="shared" si="0"/>
        <v>4.638472032742156</v>
      </c>
      <c r="G19" s="74">
        <f t="shared" si="1"/>
        <v>0</v>
      </c>
      <c r="H19" s="157">
        <f t="shared" si="2"/>
        <v>0</v>
      </c>
      <c r="I19" s="163">
        <f>G19+H19</f>
        <v>0</v>
      </c>
      <c r="J19" s="101">
        <v>2</v>
      </c>
    </row>
    <row r="20" spans="1:10" ht="15" customHeight="1">
      <c r="A20" s="26">
        <v>62</v>
      </c>
      <c r="B20" s="72" t="s">
        <v>224</v>
      </c>
      <c r="C20" s="73" t="s">
        <v>240</v>
      </c>
      <c r="D20" s="79" t="s">
        <v>430</v>
      </c>
      <c r="E20" s="84"/>
      <c r="F20" s="100" t="e">
        <f t="shared" si="0"/>
        <v>#DIV/0!</v>
      </c>
      <c r="G20" s="99">
        <f t="shared" si="1"/>
        <v>100</v>
      </c>
      <c r="H20" s="135">
        <f t="shared" si="2"/>
        <v>0</v>
      </c>
      <c r="I20" s="136">
        <f>G20+H20</f>
        <v>100</v>
      </c>
      <c r="J20" s="101"/>
    </row>
    <row r="21" spans="1:10" ht="15" customHeight="1">
      <c r="A21" s="26">
        <v>63</v>
      </c>
      <c r="B21" s="72" t="s">
        <v>230</v>
      </c>
      <c r="C21" s="73" t="s">
        <v>247</v>
      </c>
      <c r="D21" s="79">
        <v>0</v>
      </c>
      <c r="E21" s="84">
        <v>42.94</v>
      </c>
      <c r="F21" s="61">
        <f t="shared" si="0"/>
        <v>3.959012575687005</v>
      </c>
      <c r="G21" s="74">
        <f t="shared" si="1"/>
        <v>0</v>
      </c>
      <c r="H21" s="157">
        <f t="shared" si="2"/>
        <v>4.939999999999998</v>
      </c>
      <c r="I21" s="158">
        <f>G21+H21</f>
        <v>4.939999999999998</v>
      </c>
      <c r="J21" s="101">
        <v>6</v>
      </c>
    </row>
    <row r="22" spans="1:10" ht="15" customHeight="1">
      <c r="A22" s="26">
        <v>64</v>
      </c>
      <c r="B22" s="72" t="s">
        <v>232</v>
      </c>
      <c r="C22" s="73" t="s">
        <v>251</v>
      </c>
      <c r="D22" s="79">
        <v>0</v>
      </c>
      <c r="E22" s="84">
        <v>46.56</v>
      </c>
      <c r="F22" s="100">
        <f t="shared" si="0"/>
        <v>3.6512027491408934</v>
      </c>
      <c r="G22" s="99">
        <f t="shared" si="1"/>
        <v>0</v>
      </c>
      <c r="H22" s="135">
        <f t="shared" si="2"/>
        <v>8.560000000000002</v>
      </c>
      <c r="I22" s="136">
        <f>G22+H22</f>
        <v>8.560000000000002</v>
      </c>
      <c r="J22" s="101">
        <v>7</v>
      </c>
    </row>
    <row r="23" spans="1:10" ht="15" customHeight="1">
      <c r="A23" s="26">
        <v>65</v>
      </c>
      <c r="B23" s="72" t="s">
        <v>130</v>
      </c>
      <c r="C23" s="73" t="s">
        <v>249</v>
      </c>
      <c r="D23" s="79">
        <v>0</v>
      </c>
      <c r="E23" s="84">
        <v>38.87</v>
      </c>
      <c r="F23" s="61">
        <f t="shared" si="0"/>
        <v>4.373552868536146</v>
      </c>
      <c r="G23" s="74">
        <f t="shared" si="1"/>
        <v>0</v>
      </c>
      <c r="H23" s="157">
        <f t="shared" si="2"/>
        <v>0.8699999999999974</v>
      </c>
      <c r="I23" s="158">
        <f>G23+H23</f>
        <v>0.8699999999999974</v>
      </c>
      <c r="J23" s="101">
        <v>5</v>
      </c>
    </row>
    <row r="24" spans="1:10" ht="15" customHeight="1">
      <c r="A24" s="26">
        <v>66</v>
      </c>
      <c r="B24" s="72" t="s">
        <v>66</v>
      </c>
      <c r="C24" s="73" t="s">
        <v>241</v>
      </c>
      <c r="D24" s="79">
        <v>0</v>
      </c>
      <c r="E24" s="84">
        <v>37.28</v>
      </c>
      <c r="F24" s="100">
        <f t="shared" si="0"/>
        <v>4.560085836909871</v>
      </c>
      <c r="G24" s="99">
        <f t="shared" si="1"/>
        <v>0</v>
      </c>
      <c r="H24" s="135">
        <f t="shared" si="2"/>
        <v>0</v>
      </c>
      <c r="I24" s="162">
        <f>G24+H24</f>
        <v>0</v>
      </c>
      <c r="J24" s="101">
        <v>4</v>
      </c>
    </row>
    <row r="25" spans="1:10" ht="15" customHeight="1">
      <c r="A25" s="26">
        <v>67</v>
      </c>
      <c r="B25" s="72" t="s">
        <v>223</v>
      </c>
      <c r="C25" s="73" t="s">
        <v>238</v>
      </c>
      <c r="D25" s="79" t="s">
        <v>430</v>
      </c>
      <c r="E25" s="84"/>
      <c r="F25" s="61" t="e">
        <f t="shared" si="0"/>
        <v>#DIV/0!</v>
      </c>
      <c r="G25" s="74">
        <f t="shared" si="1"/>
        <v>100</v>
      </c>
      <c r="H25" s="157">
        <f t="shared" si="2"/>
        <v>0</v>
      </c>
      <c r="I25" s="158">
        <f>G25+H25</f>
        <v>100</v>
      </c>
      <c r="J25" s="101"/>
    </row>
    <row r="26" spans="1:10" ht="15" customHeight="1">
      <c r="A26" s="26">
        <v>68</v>
      </c>
      <c r="B26" s="72" t="s">
        <v>229</v>
      </c>
      <c r="C26" s="73" t="s">
        <v>246</v>
      </c>
      <c r="D26" s="79" t="s">
        <v>430</v>
      </c>
      <c r="E26" s="84"/>
      <c r="F26" s="100" t="e">
        <f t="shared" si="0"/>
        <v>#DIV/0!</v>
      </c>
      <c r="G26" s="99">
        <f t="shared" si="1"/>
        <v>100</v>
      </c>
      <c r="H26" s="135">
        <f t="shared" si="2"/>
        <v>0</v>
      </c>
      <c r="I26" s="136">
        <f>G26+H26</f>
        <v>100</v>
      </c>
      <c r="J26" s="101"/>
    </row>
    <row r="27" spans="1:10" ht="15" customHeight="1">
      <c r="A27" s="26">
        <v>69</v>
      </c>
      <c r="B27" s="72" t="s">
        <v>222</v>
      </c>
      <c r="C27" s="73" t="s">
        <v>55</v>
      </c>
      <c r="D27" s="79" t="s">
        <v>430</v>
      </c>
      <c r="E27" s="84"/>
      <c r="F27" s="61" t="e">
        <f t="shared" si="0"/>
        <v>#DIV/0!</v>
      </c>
      <c r="G27" s="74">
        <f t="shared" si="1"/>
        <v>100</v>
      </c>
      <c r="H27" s="157">
        <f t="shared" si="2"/>
        <v>0</v>
      </c>
      <c r="I27" s="158">
        <f>G27+H27</f>
        <v>100</v>
      </c>
      <c r="J27" s="101"/>
    </row>
    <row r="28" spans="1:10" ht="15" customHeight="1">
      <c r="A28" s="26">
        <v>70</v>
      </c>
      <c r="B28" s="72" t="s">
        <v>115</v>
      </c>
      <c r="C28" s="73" t="s">
        <v>255</v>
      </c>
      <c r="D28" s="79" t="s">
        <v>431</v>
      </c>
      <c r="E28" s="84"/>
      <c r="F28" s="100" t="e">
        <f t="shared" si="0"/>
        <v>#DIV/0!</v>
      </c>
      <c r="G28" s="99">
        <f t="shared" si="1"/>
        <v>100</v>
      </c>
      <c r="H28" s="135">
        <f t="shared" si="2"/>
        <v>0</v>
      </c>
      <c r="I28" s="136">
        <f>G28+H28</f>
        <v>100</v>
      </c>
      <c r="J28" s="101"/>
    </row>
    <row r="29" spans="1:10" ht="15" customHeight="1">
      <c r="A29" s="26">
        <v>72</v>
      </c>
      <c r="B29" s="72" t="s">
        <v>234</v>
      </c>
      <c r="C29" s="73" t="s">
        <v>256</v>
      </c>
      <c r="D29" s="79" t="s">
        <v>430</v>
      </c>
      <c r="E29" s="84"/>
      <c r="F29" s="61" t="e">
        <f t="shared" si="0"/>
        <v>#DIV/0!</v>
      </c>
      <c r="G29" s="74">
        <f t="shared" si="1"/>
        <v>100</v>
      </c>
      <c r="H29" s="157">
        <f t="shared" si="2"/>
        <v>0</v>
      </c>
      <c r="I29" s="158">
        <f>G29+H29</f>
        <v>100</v>
      </c>
      <c r="J29" s="101"/>
    </row>
    <row r="30" spans="1:10" ht="15" customHeight="1">
      <c r="A30" s="26">
        <v>73</v>
      </c>
      <c r="B30" s="72" t="s">
        <v>235</v>
      </c>
      <c r="C30" s="73" t="s">
        <v>257</v>
      </c>
      <c r="D30" s="79" t="s">
        <v>430</v>
      </c>
      <c r="E30" s="84"/>
      <c r="F30" s="100" t="e">
        <f t="shared" si="0"/>
        <v>#DIV/0!</v>
      </c>
      <c r="G30" s="99">
        <f t="shared" si="1"/>
        <v>100</v>
      </c>
      <c r="H30" s="135">
        <f t="shared" si="2"/>
        <v>0</v>
      </c>
      <c r="I30" s="136">
        <f>G30+H30</f>
        <v>100</v>
      </c>
      <c r="J30" s="101"/>
    </row>
    <row r="31" spans="1:10" ht="15" customHeight="1">
      <c r="A31" s="26">
        <v>74</v>
      </c>
      <c r="B31" s="72" t="s">
        <v>232</v>
      </c>
      <c r="C31" s="73" t="s">
        <v>252</v>
      </c>
      <c r="D31" s="79" t="s">
        <v>430</v>
      </c>
      <c r="E31" s="84"/>
      <c r="F31" s="61" t="e">
        <f t="shared" si="0"/>
        <v>#DIV/0!</v>
      </c>
      <c r="G31" s="74">
        <f t="shared" si="1"/>
        <v>100</v>
      </c>
      <c r="H31" s="157">
        <f t="shared" si="2"/>
        <v>0</v>
      </c>
      <c r="I31" s="158">
        <f>G31+H31</f>
        <v>100</v>
      </c>
      <c r="J31" s="101"/>
    </row>
    <row r="32" spans="1:10" ht="15" customHeight="1">
      <c r="A32" s="17"/>
      <c r="B32" s="29" t="s">
        <v>23</v>
      </c>
      <c r="C32" s="37"/>
      <c r="D32" s="37"/>
      <c r="E32" s="37"/>
      <c r="F32" s="37"/>
      <c r="G32" s="37"/>
      <c r="H32" s="138"/>
      <c r="I32" s="138"/>
      <c r="J32" s="102"/>
    </row>
    <row r="33" spans="1:10" ht="15" customHeight="1">
      <c r="A33" s="26">
        <v>76</v>
      </c>
      <c r="B33" s="72" t="s">
        <v>295</v>
      </c>
      <c r="C33" s="73" t="s">
        <v>239</v>
      </c>
      <c r="D33" s="79">
        <v>0</v>
      </c>
      <c r="E33" s="98">
        <v>40.59</v>
      </c>
      <c r="F33" s="100">
        <f aca="true" t="shared" si="3" ref="F33:F39">$F$5/E33</f>
        <v>4.188223700418822</v>
      </c>
      <c r="G33" s="99">
        <f aca="true" t="shared" si="4" ref="G33:G39">IF(OR(D33="diskv.",D33="n"),100,5*D33)</f>
        <v>0</v>
      </c>
      <c r="H33" s="135">
        <f aca="true" t="shared" si="5" ref="H33:H39">IF(E33="-","-",(IF(E33&gt;I$6,"diskv.",IF(E33&gt;G$6,E33-G$6,0))))</f>
        <v>2.5900000000000034</v>
      </c>
      <c r="I33" s="139">
        <f aca="true" t="shared" si="6" ref="I33:I39">G33+H33</f>
        <v>2.5900000000000034</v>
      </c>
      <c r="J33" s="103">
        <v>2</v>
      </c>
    </row>
    <row r="34" spans="1:10" ht="15" customHeight="1">
      <c r="A34" s="26">
        <v>77</v>
      </c>
      <c r="B34" s="72" t="s">
        <v>292</v>
      </c>
      <c r="C34" s="73" t="s">
        <v>297</v>
      </c>
      <c r="D34" s="79">
        <v>1</v>
      </c>
      <c r="E34" s="55">
        <v>41.03</v>
      </c>
      <c r="F34" s="61">
        <f t="shared" si="3"/>
        <v>4.143309773336583</v>
      </c>
      <c r="G34" s="74">
        <f t="shared" si="4"/>
        <v>5</v>
      </c>
      <c r="H34" s="137">
        <f t="shared" si="5"/>
        <v>3.030000000000001</v>
      </c>
      <c r="I34" s="136">
        <f t="shared" si="6"/>
        <v>8.030000000000001</v>
      </c>
      <c r="J34" s="103">
        <v>3</v>
      </c>
    </row>
    <row r="35" spans="1:10" ht="15" customHeight="1">
      <c r="A35" s="26">
        <v>78</v>
      </c>
      <c r="B35" s="72" t="s">
        <v>294</v>
      </c>
      <c r="C35" s="73" t="s">
        <v>301</v>
      </c>
      <c r="D35" s="79" t="s">
        <v>430</v>
      </c>
      <c r="E35" s="55"/>
      <c r="F35" s="61" t="e">
        <f t="shared" si="3"/>
        <v>#DIV/0!</v>
      </c>
      <c r="G35" s="74">
        <f t="shared" si="4"/>
        <v>100</v>
      </c>
      <c r="H35" s="137">
        <f t="shared" si="5"/>
        <v>0</v>
      </c>
      <c r="I35" s="136">
        <f t="shared" si="6"/>
        <v>100</v>
      </c>
      <c r="J35" s="103"/>
    </row>
    <row r="36" spans="1:10" ht="15" customHeight="1">
      <c r="A36" s="26">
        <v>79</v>
      </c>
      <c r="B36" s="72" t="s">
        <v>296</v>
      </c>
      <c r="C36" s="73" t="s">
        <v>302</v>
      </c>
      <c r="D36" s="79" t="s">
        <v>430</v>
      </c>
      <c r="E36" s="55"/>
      <c r="F36" s="61" t="e">
        <f t="shared" si="3"/>
        <v>#DIV/0!</v>
      </c>
      <c r="G36" s="74">
        <f t="shared" si="4"/>
        <v>100</v>
      </c>
      <c r="H36" s="137">
        <f t="shared" si="5"/>
        <v>0</v>
      </c>
      <c r="I36" s="136">
        <f t="shared" si="6"/>
        <v>100</v>
      </c>
      <c r="J36" s="103"/>
    </row>
    <row r="37" spans="1:10" ht="15" customHeight="1">
      <c r="A37" s="26">
        <v>80</v>
      </c>
      <c r="B37" s="72" t="s">
        <v>129</v>
      </c>
      <c r="C37" s="73" t="s">
        <v>300</v>
      </c>
      <c r="D37" s="79">
        <v>0</v>
      </c>
      <c r="E37" s="55">
        <v>39.97</v>
      </c>
      <c r="F37" s="61">
        <f t="shared" si="3"/>
        <v>4.253189892419314</v>
      </c>
      <c r="G37" s="74">
        <f t="shared" si="4"/>
        <v>0</v>
      </c>
      <c r="H37" s="137">
        <f t="shared" si="5"/>
        <v>1.9699999999999989</v>
      </c>
      <c r="I37" s="136">
        <f t="shared" si="6"/>
        <v>1.9699999999999989</v>
      </c>
      <c r="J37" s="103">
        <v>1</v>
      </c>
    </row>
    <row r="38" spans="1:10" ht="15" customHeight="1">
      <c r="A38" s="26">
        <v>81</v>
      </c>
      <c r="B38" s="72" t="s">
        <v>293</v>
      </c>
      <c r="C38" s="73" t="s">
        <v>299</v>
      </c>
      <c r="D38" s="79" t="s">
        <v>430</v>
      </c>
      <c r="E38" s="55"/>
      <c r="F38" s="61" t="e">
        <f t="shared" si="3"/>
        <v>#DIV/0!</v>
      </c>
      <c r="G38" s="74">
        <f t="shared" si="4"/>
        <v>100</v>
      </c>
      <c r="H38" s="137">
        <f t="shared" si="5"/>
        <v>0</v>
      </c>
      <c r="I38" s="136">
        <f t="shared" si="6"/>
        <v>100</v>
      </c>
      <c r="J38" s="103"/>
    </row>
    <row r="39" spans="1:10" ht="15" customHeight="1">
      <c r="A39" s="26">
        <v>82</v>
      </c>
      <c r="B39" s="72" t="s">
        <v>231</v>
      </c>
      <c r="C39" s="73" t="s">
        <v>298</v>
      </c>
      <c r="D39" s="79">
        <v>1</v>
      </c>
      <c r="E39" s="55">
        <v>44.34</v>
      </c>
      <c r="F39" s="61">
        <f t="shared" si="3"/>
        <v>3.834009923319801</v>
      </c>
      <c r="G39" s="74">
        <f t="shared" si="4"/>
        <v>5</v>
      </c>
      <c r="H39" s="137">
        <f t="shared" si="5"/>
        <v>6.340000000000003</v>
      </c>
      <c r="I39" s="136">
        <f t="shared" si="6"/>
        <v>11.340000000000003</v>
      </c>
      <c r="J39" s="103">
        <v>4</v>
      </c>
    </row>
    <row r="40" spans="1:10" ht="15" customHeight="1">
      <c r="A40" s="17"/>
      <c r="B40" s="29" t="s">
        <v>24</v>
      </c>
      <c r="C40" s="37"/>
      <c r="D40" s="37"/>
      <c r="E40" s="37"/>
      <c r="F40" s="37"/>
      <c r="G40" s="37"/>
      <c r="H40" s="138"/>
      <c r="I40" s="138"/>
      <c r="J40" s="102"/>
    </row>
    <row r="41" spans="1:10" ht="15" customHeight="1">
      <c r="A41" s="26">
        <v>84</v>
      </c>
      <c r="B41" s="72" t="s">
        <v>314</v>
      </c>
      <c r="C41" s="73" t="s">
        <v>332</v>
      </c>
      <c r="D41" s="79" t="s">
        <v>430</v>
      </c>
      <c r="E41" s="55"/>
      <c r="F41" s="57" t="e">
        <f aca="true" t="shared" si="7" ref="F41:F62">$F$5/E41</f>
        <v>#DIV/0!</v>
      </c>
      <c r="G41" s="58">
        <f aca="true" t="shared" si="8" ref="G41:G62">IF(OR(D41="diskv.",D41="n"),100,5*D41)</f>
        <v>100</v>
      </c>
      <c r="H41" s="140">
        <f aca="true" t="shared" si="9" ref="H41:H62">IF(E41="-","-",(IF(E41&gt;I$6,"diskv.",IF(E41&gt;G$6,E41-G$6,0))))</f>
        <v>0</v>
      </c>
      <c r="I41" s="141">
        <f>G41+H41</f>
        <v>100</v>
      </c>
      <c r="J41" s="103"/>
    </row>
    <row r="42" spans="1:10" ht="15">
      <c r="A42" s="26">
        <v>85</v>
      </c>
      <c r="B42" s="72" t="s">
        <v>315</v>
      </c>
      <c r="C42" s="73" t="s">
        <v>333</v>
      </c>
      <c r="D42" s="79">
        <v>0</v>
      </c>
      <c r="E42" s="55">
        <v>33.25</v>
      </c>
      <c r="F42" s="61">
        <f t="shared" si="7"/>
        <v>5.112781954887218</v>
      </c>
      <c r="G42" s="74">
        <f t="shared" si="8"/>
        <v>0</v>
      </c>
      <c r="H42" s="137">
        <f t="shared" si="9"/>
        <v>0</v>
      </c>
      <c r="I42" s="162">
        <f>G42+H42</f>
        <v>0</v>
      </c>
      <c r="J42" s="103">
        <v>1</v>
      </c>
    </row>
    <row r="43" spans="1:10" ht="15">
      <c r="A43" s="26">
        <v>86</v>
      </c>
      <c r="B43" s="72" t="s">
        <v>323</v>
      </c>
      <c r="C43" s="73" t="s">
        <v>344</v>
      </c>
      <c r="D43" s="79" t="s">
        <v>430</v>
      </c>
      <c r="E43" s="83"/>
      <c r="F43" s="100" t="e">
        <f t="shared" si="7"/>
        <v>#DIV/0!</v>
      </c>
      <c r="G43" s="99">
        <f t="shared" si="8"/>
        <v>100</v>
      </c>
      <c r="H43" s="135">
        <f t="shared" si="9"/>
        <v>0</v>
      </c>
      <c r="I43" s="136">
        <f aca="true" t="shared" si="10" ref="I43:I48">G43+H43</f>
        <v>100</v>
      </c>
      <c r="J43" s="104"/>
    </row>
    <row r="44" spans="1:10" ht="15">
      <c r="A44" s="26">
        <v>87</v>
      </c>
      <c r="B44" s="72" t="s">
        <v>295</v>
      </c>
      <c r="C44" s="73" t="s">
        <v>340</v>
      </c>
      <c r="D44" s="79">
        <v>1</v>
      </c>
      <c r="E44" s="84">
        <v>41.62</v>
      </c>
      <c r="F44" s="61">
        <f t="shared" si="7"/>
        <v>4.084574723690533</v>
      </c>
      <c r="G44" s="74">
        <f t="shared" si="8"/>
        <v>5</v>
      </c>
      <c r="H44" s="137">
        <f t="shared" si="9"/>
        <v>3.6199999999999974</v>
      </c>
      <c r="I44" s="136">
        <f t="shared" si="10"/>
        <v>8.619999999999997</v>
      </c>
      <c r="J44" s="105">
        <v>6</v>
      </c>
    </row>
    <row r="45" spans="1:10" ht="15">
      <c r="A45" s="26">
        <v>88</v>
      </c>
      <c r="B45" s="72" t="s">
        <v>317</v>
      </c>
      <c r="C45" s="73" t="s">
        <v>336</v>
      </c>
      <c r="D45" s="79">
        <v>1</v>
      </c>
      <c r="E45" s="55">
        <v>34.41</v>
      </c>
      <c r="F45" s="61">
        <f t="shared" si="7"/>
        <v>4.940424295263005</v>
      </c>
      <c r="G45" s="74">
        <f t="shared" si="8"/>
        <v>5</v>
      </c>
      <c r="H45" s="137">
        <f t="shared" si="9"/>
        <v>0</v>
      </c>
      <c r="I45" s="136">
        <f t="shared" si="10"/>
        <v>5</v>
      </c>
      <c r="J45" s="103">
        <v>5</v>
      </c>
    </row>
    <row r="46" spans="1:10" ht="15">
      <c r="A46" s="26">
        <v>89</v>
      </c>
      <c r="B46" s="72" t="s">
        <v>325</v>
      </c>
      <c r="C46" s="73" t="s">
        <v>349</v>
      </c>
      <c r="D46" s="54">
        <v>0</v>
      </c>
      <c r="E46" s="55">
        <v>34.43</v>
      </c>
      <c r="F46" s="61">
        <f t="shared" si="7"/>
        <v>4.937554458321231</v>
      </c>
      <c r="G46" s="90">
        <f t="shared" si="8"/>
        <v>0</v>
      </c>
      <c r="H46" s="142">
        <f t="shared" si="9"/>
        <v>0</v>
      </c>
      <c r="I46" s="162">
        <f t="shared" si="10"/>
        <v>0</v>
      </c>
      <c r="J46" s="103">
        <v>3</v>
      </c>
    </row>
    <row r="47" spans="1:10" ht="15">
      <c r="A47" s="26">
        <v>90</v>
      </c>
      <c r="B47" s="72" t="s">
        <v>324</v>
      </c>
      <c r="C47" s="73" t="s">
        <v>346</v>
      </c>
      <c r="D47" s="79" t="s">
        <v>430</v>
      </c>
      <c r="E47" s="83"/>
      <c r="F47" s="100" t="e">
        <f t="shared" si="7"/>
        <v>#DIV/0!</v>
      </c>
      <c r="G47" s="99">
        <f t="shared" si="8"/>
        <v>100</v>
      </c>
      <c r="H47" s="135">
        <f t="shared" si="9"/>
        <v>0</v>
      </c>
      <c r="I47" s="136">
        <f t="shared" si="10"/>
        <v>100</v>
      </c>
      <c r="J47" s="104"/>
    </row>
    <row r="48" spans="1:10" ht="15">
      <c r="A48" s="26">
        <v>92</v>
      </c>
      <c r="B48" s="72" t="s">
        <v>318</v>
      </c>
      <c r="C48" s="73" t="s">
        <v>337</v>
      </c>
      <c r="D48" s="79" t="s">
        <v>430</v>
      </c>
      <c r="E48" s="84"/>
      <c r="F48" s="61" t="e">
        <f t="shared" si="7"/>
        <v>#DIV/0!</v>
      </c>
      <c r="G48" s="74">
        <f t="shared" si="8"/>
        <v>100</v>
      </c>
      <c r="H48" s="137">
        <f t="shared" si="9"/>
        <v>0</v>
      </c>
      <c r="I48" s="136">
        <f t="shared" si="10"/>
        <v>100</v>
      </c>
      <c r="J48" s="105"/>
    </row>
    <row r="49" spans="1:10" ht="15">
      <c r="A49" s="26">
        <v>93</v>
      </c>
      <c r="B49" s="72" t="s">
        <v>313</v>
      </c>
      <c r="C49" s="73" t="s">
        <v>331</v>
      </c>
      <c r="D49" s="79">
        <v>0</v>
      </c>
      <c r="E49" s="55">
        <v>34.31</v>
      </c>
      <c r="F49" s="61">
        <f t="shared" si="7"/>
        <v>4.954823666569513</v>
      </c>
      <c r="G49" s="74">
        <f t="shared" si="8"/>
        <v>0</v>
      </c>
      <c r="H49" s="137">
        <f t="shared" si="9"/>
        <v>0</v>
      </c>
      <c r="I49" s="162">
        <f>G49+H49</f>
        <v>0</v>
      </c>
      <c r="J49" s="103">
        <v>2</v>
      </c>
    </row>
    <row r="50" spans="1:10" ht="15">
      <c r="A50" s="26">
        <v>94</v>
      </c>
      <c r="B50" s="72" t="s">
        <v>319</v>
      </c>
      <c r="C50" s="73" t="s">
        <v>338</v>
      </c>
      <c r="D50" s="79" t="s">
        <v>430</v>
      </c>
      <c r="E50" s="83"/>
      <c r="F50" s="100" t="e">
        <f t="shared" si="7"/>
        <v>#DIV/0!</v>
      </c>
      <c r="G50" s="99">
        <f t="shared" si="8"/>
        <v>100</v>
      </c>
      <c r="H50" s="135">
        <f t="shared" si="9"/>
        <v>0</v>
      </c>
      <c r="I50" s="136">
        <f aca="true" t="shared" si="11" ref="I50:I55">G50+H50</f>
        <v>100</v>
      </c>
      <c r="J50" s="104"/>
    </row>
    <row r="51" spans="1:10" ht="15">
      <c r="A51" s="26">
        <v>95</v>
      </c>
      <c r="B51" s="72" t="s">
        <v>82</v>
      </c>
      <c r="C51" s="73" t="s">
        <v>339</v>
      </c>
      <c r="D51" s="79">
        <v>0</v>
      </c>
      <c r="E51" s="84">
        <v>49.58</v>
      </c>
      <c r="F51" s="61">
        <f t="shared" si="7"/>
        <v>3.428801936264623</v>
      </c>
      <c r="G51" s="74">
        <f t="shared" si="8"/>
        <v>0</v>
      </c>
      <c r="H51" s="137">
        <f t="shared" si="9"/>
        <v>11.579999999999998</v>
      </c>
      <c r="I51" s="136">
        <f t="shared" si="11"/>
        <v>11.579999999999998</v>
      </c>
      <c r="J51" s="105">
        <v>8</v>
      </c>
    </row>
    <row r="52" spans="1:10" ht="15">
      <c r="A52" s="26">
        <v>96</v>
      </c>
      <c r="B52" s="72" t="s">
        <v>228</v>
      </c>
      <c r="C52" s="73" t="s">
        <v>334</v>
      </c>
      <c r="D52" s="79" t="s">
        <v>430</v>
      </c>
      <c r="E52" s="55"/>
      <c r="F52" s="61" t="e">
        <f t="shared" si="7"/>
        <v>#DIV/0!</v>
      </c>
      <c r="G52" s="74">
        <f t="shared" si="8"/>
        <v>100</v>
      </c>
      <c r="H52" s="137">
        <f t="shared" si="9"/>
        <v>0</v>
      </c>
      <c r="I52" s="136">
        <f t="shared" si="11"/>
        <v>100</v>
      </c>
      <c r="J52" s="103"/>
    </row>
    <row r="53" spans="1:10" ht="15">
      <c r="A53" s="26">
        <v>97</v>
      </c>
      <c r="B53" s="72" t="s">
        <v>325</v>
      </c>
      <c r="C53" s="73" t="s">
        <v>350</v>
      </c>
      <c r="D53" s="79" t="s">
        <v>430</v>
      </c>
      <c r="E53" s="55"/>
      <c r="F53" s="61" t="e">
        <f t="shared" si="7"/>
        <v>#DIV/0!</v>
      </c>
      <c r="G53" s="90">
        <f t="shared" si="8"/>
        <v>100</v>
      </c>
      <c r="H53" s="142">
        <f t="shared" si="9"/>
        <v>0</v>
      </c>
      <c r="I53" s="136">
        <f t="shared" si="11"/>
        <v>100</v>
      </c>
      <c r="J53" s="103"/>
    </row>
    <row r="54" spans="1:10" ht="15">
      <c r="A54" s="26">
        <v>98</v>
      </c>
      <c r="B54" s="72" t="s">
        <v>320</v>
      </c>
      <c r="C54" s="73" t="s">
        <v>342</v>
      </c>
      <c r="D54" s="79" t="s">
        <v>430</v>
      </c>
      <c r="E54" s="83"/>
      <c r="F54" s="100" t="e">
        <f t="shared" si="7"/>
        <v>#DIV/0!</v>
      </c>
      <c r="G54" s="99">
        <f t="shared" si="8"/>
        <v>100</v>
      </c>
      <c r="H54" s="135">
        <f t="shared" si="9"/>
        <v>0</v>
      </c>
      <c r="I54" s="136">
        <f t="shared" si="11"/>
        <v>100</v>
      </c>
      <c r="J54" s="104"/>
    </row>
    <row r="55" spans="1:10" ht="15">
      <c r="A55" s="26">
        <v>99</v>
      </c>
      <c r="B55" s="72" t="s">
        <v>321</v>
      </c>
      <c r="C55" s="73" t="s">
        <v>55</v>
      </c>
      <c r="D55" s="79">
        <v>1</v>
      </c>
      <c r="E55" s="84">
        <v>46.84</v>
      </c>
      <c r="F55" s="61">
        <f t="shared" si="7"/>
        <v>3.6293766011955593</v>
      </c>
      <c r="G55" s="74">
        <f t="shared" si="8"/>
        <v>5</v>
      </c>
      <c r="H55" s="137">
        <f t="shared" si="9"/>
        <v>8.840000000000003</v>
      </c>
      <c r="I55" s="136">
        <f t="shared" si="11"/>
        <v>13.840000000000003</v>
      </c>
      <c r="J55" s="105">
        <v>9</v>
      </c>
    </row>
    <row r="56" spans="1:10" ht="15">
      <c r="A56" s="26">
        <v>100</v>
      </c>
      <c r="B56" s="72" t="s">
        <v>322</v>
      </c>
      <c r="C56" s="73" t="s">
        <v>343</v>
      </c>
      <c r="D56" s="79" t="s">
        <v>430</v>
      </c>
      <c r="E56" s="55"/>
      <c r="F56" s="61" t="e">
        <f t="shared" si="7"/>
        <v>#DIV/0!</v>
      </c>
      <c r="G56" s="74">
        <f t="shared" si="8"/>
        <v>100</v>
      </c>
      <c r="H56" s="137">
        <f t="shared" si="9"/>
        <v>0</v>
      </c>
      <c r="I56" s="136">
        <f>G56+H56</f>
        <v>100</v>
      </c>
      <c r="J56" s="103"/>
    </row>
    <row r="57" spans="1:10" ht="15">
      <c r="A57" s="26">
        <v>101</v>
      </c>
      <c r="B57" s="72" t="s">
        <v>323</v>
      </c>
      <c r="C57" s="73" t="s">
        <v>345</v>
      </c>
      <c r="D57" s="79" t="s">
        <v>430</v>
      </c>
      <c r="E57" s="83"/>
      <c r="F57" s="100" t="e">
        <f t="shared" si="7"/>
        <v>#DIV/0!</v>
      </c>
      <c r="G57" s="99">
        <f t="shared" si="8"/>
        <v>100</v>
      </c>
      <c r="H57" s="135">
        <f t="shared" si="9"/>
        <v>0</v>
      </c>
      <c r="I57" s="136">
        <f aca="true" t="shared" si="12" ref="I57:I62">G57+H57</f>
        <v>100</v>
      </c>
      <c r="J57" s="104"/>
    </row>
    <row r="58" spans="1:10" ht="15">
      <c r="A58" s="26">
        <v>102</v>
      </c>
      <c r="B58" s="72" t="s">
        <v>316</v>
      </c>
      <c r="C58" s="73" t="s">
        <v>335</v>
      </c>
      <c r="D58" s="79" t="s">
        <v>430</v>
      </c>
      <c r="E58" s="84"/>
      <c r="F58" s="61" t="e">
        <f t="shared" si="7"/>
        <v>#DIV/0!</v>
      </c>
      <c r="G58" s="74">
        <f t="shared" si="8"/>
        <v>100</v>
      </c>
      <c r="H58" s="137">
        <f t="shared" si="9"/>
        <v>0</v>
      </c>
      <c r="I58" s="136">
        <f t="shared" si="12"/>
        <v>100</v>
      </c>
      <c r="J58" s="105"/>
    </row>
    <row r="59" spans="1:10" ht="15">
      <c r="A59" s="26">
        <v>103</v>
      </c>
      <c r="B59" s="72" t="s">
        <v>324</v>
      </c>
      <c r="C59" s="73" t="s">
        <v>347</v>
      </c>
      <c r="D59" s="79" t="s">
        <v>430</v>
      </c>
      <c r="E59" s="55"/>
      <c r="F59" s="61" t="e">
        <f t="shared" si="7"/>
        <v>#DIV/0!</v>
      </c>
      <c r="G59" s="74">
        <f t="shared" si="8"/>
        <v>100</v>
      </c>
      <c r="H59" s="137">
        <f t="shared" si="9"/>
        <v>0</v>
      </c>
      <c r="I59" s="136">
        <f t="shared" si="12"/>
        <v>100</v>
      </c>
      <c r="J59" s="103"/>
    </row>
    <row r="60" spans="1:10" ht="15">
      <c r="A60" s="26">
        <v>104</v>
      </c>
      <c r="B60" s="72" t="s">
        <v>295</v>
      </c>
      <c r="C60" s="73" t="s">
        <v>341</v>
      </c>
      <c r="D60" s="54">
        <v>0</v>
      </c>
      <c r="E60" s="55">
        <v>35.17</v>
      </c>
      <c r="F60" s="61">
        <f t="shared" si="7"/>
        <v>4.833665055444981</v>
      </c>
      <c r="G60" s="90">
        <f t="shared" si="8"/>
        <v>0</v>
      </c>
      <c r="H60" s="142">
        <f t="shared" si="9"/>
        <v>0</v>
      </c>
      <c r="I60" s="162">
        <f t="shared" si="12"/>
        <v>0</v>
      </c>
      <c r="J60" s="103">
        <v>4</v>
      </c>
    </row>
    <row r="61" spans="1:10" ht="15">
      <c r="A61" s="26">
        <v>105</v>
      </c>
      <c r="B61" s="72" t="s">
        <v>197</v>
      </c>
      <c r="C61" s="73" t="s">
        <v>348</v>
      </c>
      <c r="D61" s="54">
        <v>1</v>
      </c>
      <c r="E61" s="83">
        <v>43.75</v>
      </c>
      <c r="F61" s="100">
        <f t="shared" si="7"/>
        <v>3.8857142857142857</v>
      </c>
      <c r="G61" s="99">
        <f t="shared" si="8"/>
        <v>5</v>
      </c>
      <c r="H61" s="135">
        <f t="shared" si="9"/>
        <v>5.75</v>
      </c>
      <c r="I61" s="136">
        <f t="shared" si="12"/>
        <v>10.75</v>
      </c>
      <c r="J61" s="104">
        <v>7</v>
      </c>
    </row>
    <row r="62" spans="1:10" ht="15">
      <c r="A62" s="26">
        <v>106</v>
      </c>
      <c r="B62" s="72" t="s">
        <v>326</v>
      </c>
      <c r="C62" s="73" t="s">
        <v>351</v>
      </c>
      <c r="D62" s="79" t="s">
        <v>430</v>
      </c>
      <c r="E62" s="84"/>
      <c r="F62" s="61" t="e">
        <f t="shared" si="7"/>
        <v>#DIV/0!</v>
      </c>
      <c r="G62" s="74">
        <f t="shared" si="8"/>
        <v>100</v>
      </c>
      <c r="H62" s="137">
        <f t="shared" si="9"/>
        <v>0</v>
      </c>
      <c r="I62" s="136">
        <f t="shared" si="12"/>
        <v>100</v>
      </c>
      <c r="J62" s="105"/>
    </row>
    <row r="63" ht="15">
      <c r="J63" s="53"/>
    </row>
    <row r="65" ht="15">
      <c r="B65" s="134" t="s">
        <v>38</v>
      </c>
    </row>
  </sheetData>
  <sheetProtection/>
  <mergeCells count="8">
    <mergeCell ref="A6:A8"/>
    <mergeCell ref="B6:C6"/>
    <mergeCell ref="J6:J8"/>
    <mergeCell ref="B7:B8"/>
    <mergeCell ref="C7:C8"/>
    <mergeCell ref="D7:D8"/>
    <mergeCell ref="E7:E8"/>
    <mergeCell ref="G7:I7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Solvita</dc:creator>
  <cp:keywords/>
  <dc:description/>
  <cp:lastModifiedBy>Len4iks</cp:lastModifiedBy>
  <cp:lastPrinted>2015-05-24T13:37:47Z</cp:lastPrinted>
  <dcterms:created xsi:type="dcterms:W3CDTF">2013-06-28T18:03:50Z</dcterms:created>
  <dcterms:modified xsi:type="dcterms:W3CDTF">2015-05-29T09:10:55Z</dcterms:modified>
  <cp:category/>
  <cp:version/>
  <cp:contentType/>
  <cp:contentStatus/>
</cp:coreProperties>
</file>